
<file path=[Content_Types].xml><?xml version="1.0" encoding="utf-8"?>
<Types xmlns="http://schemas.openxmlformats.org/package/2006/content-types">
  <Override PartName="/xl/worksheets/sheet35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drawings/drawing86.xml" ContentType="application/vnd.openxmlformats-officedocument.drawing+xml"/>
  <Override PartName="/xl/drawings/drawing17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worksheets/sheet128.xml" ContentType="application/vnd.openxmlformats-officedocument.spreadsheetml.worksheet+xml"/>
  <Override PartName="/xl/worksheets/sheet98.xml" ContentType="application/vnd.openxmlformats-officedocument.spreadsheetml.workshee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85.xml" ContentType="application/vnd.openxmlformats-officedocument.drawingml.chart+xml"/>
  <Override PartName="/xl/drawings/drawing124.xml" ContentType="application/vnd.openxmlformats-officedocument.drawing+xml"/>
  <Override PartName="/xl/worksheets/sheet106.xml" ContentType="application/vnd.openxmlformats-officedocument.spreadsheetml.worksheet+xml"/>
  <Override PartName="/xl/worksheets/sheet153.xml" ContentType="application/vnd.openxmlformats-officedocument.spreadsheetml.workshee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63.xml" ContentType="application/vnd.openxmlformats-officedocument.drawingml.chart+xml"/>
  <Override PartName="/xl/drawings/drawing102.xml" ContentType="application/vnd.openxmlformats-officedocument.drawing+xml"/>
  <Override PartName="/xl/charts/chart123.xml" ContentType="application/vnd.openxmlformats-officedocument.drawingml.chart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worksheets/sheet131.xml" ContentType="application/vnd.openxmlformats-officedocument.spreadsheetml.worksheet+xml"/>
  <Override PartName="/xl/charts/chart101.xml" ContentType="application/vnd.openxmlformats-officedocument.drawingml.chart+xml"/>
  <Override PartName="/xl/worksheets/sheet54.xml" ContentType="application/vnd.openxmlformats-officedocument.spreadsheetml.worksheet+xml"/>
  <Override PartName="/xl/charts/chart41.xml" ContentType="application/vnd.openxmlformats-officedocument.drawingml.chart+xml"/>
  <Default Extension="png" ContentType="image/png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charts/chart79.xml" ContentType="application/vnd.openxmlformats-officedocument.drawingml.chart+xml"/>
  <Override PartName="/xl/drawings/drawing83.xml" ContentType="application/vnd.openxmlformats-officedocument.drawing+xml"/>
  <Override PartName="/xl/drawings/drawing94.xml" ContentType="application/vnd.openxmlformats-officedocument.drawing+xml"/>
  <Override PartName="/xl/drawings/drawing118.xml" ContentType="application/vnd.openxmlformats-officedocument.drawing+xml"/>
  <Override PartName="/xl/worksheets/sheet10.xml" ContentType="application/vnd.openxmlformats-officedocument.spreadsheetml.worksheet+xml"/>
  <Override PartName="/xl/worksheets/sheet147.xml" ContentType="application/vnd.openxmlformats-officedocument.spreadsheetml.worksheet+xml"/>
  <Override PartName="/xl/charts/chart1.xml" ContentType="application/vnd.openxmlformats-officedocument.drawingml.chart+xml"/>
  <Override PartName="/xl/drawings/drawing25.xml" ContentType="application/vnd.openxmlformats-officedocument.drawing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xl/drawings/drawing72.xml" ContentType="application/vnd.openxmlformats-officedocument.drawing+xml"/>
  <Override PartName="/xl/drawings/drawing107.xml" ContentType="application/vnd.openxmlformats-officedocument.drawing+xml"/>
  <Override PartName="/xl/charts/chart117.xml" ContentType="application/vnd.openxmlformats-officedocument.drawingml.chart+xml"/>
  <Override PartName="/docProps/app.xml" ContentType="application/vnd.openxmlformats-officedocument.extended-properties+xml"/>
  <Override PartName="/xl/worksheets/sheet136.xml" ContentType="application/vnd.openxmlformats-officedocument.spreadsheetml.worksheet+xml"/>
  <Override PartName="/xl/drawings/drawing14.xml" ContentType="application/vnd.openxmlformats-officedocument.drawing+xml"/>
  <Override PartName="/xl/charts/chart46.xml" ContentType="application/vnd.openxmlformats-officedocument.drawingml.chart+xml"/>
  <Override PartName="/xl/drawings/drawing61.xml" ContentType="application/vnd.openxmlformats-officedocument.drawing+xml"/>
  <Override PartName="/xl/charts/chart93.xml" ContentType="application/vnd.openxmlformats-officedocument.drawingml.chart+xml"/>
  <Override PartName="/xl/charts/chart106.xml" ContentType="application/vnd.openxmlformats-officedocument.drawingml.chart+xml"/>
  <Override PartName="/xl/worksheets/sheet59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61.xml" ContentType="application/vnd.openxmlformats-officedocument.spreadsheetml.worksheet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82.xml" ContentType="application/vnd.openxmlformats-officedocument.drawingml.chart+xml"/>
  <Override PartName="/xl/drawings/drawing121.xml" ContentType="application/vnd.openxmlformats-officedocument.drawing+xml"/>
  <Override PartName="/xl/calcChain.xml" ContentType="application/vnd.openxmlformats-officedocument.spreadsheetml.calcChain+xml"/>
  <Override PartName="/xl/worksheets/sheet48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50.xml" ContentType="application/vnd.openxmlformats-officedocument.spreadsheetml.worksheet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71.xml" ContentType="application/vnd.openxmlformats-officedocument.drawingml.chart+xml"/>
  <Override PartName="/xl/drawings/drawing110.xml" ContentType="application/vnd.openxmlformats-officedocument.drawing+xml"/>
  <Override PartName="/xl/charts/chart120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charts/chart60.xml" ContentType="application/vnd.openxmlformats-officedocument.drawingml.chart+xml"/>
  <Override PartName="/xl/drawings/drawing99.xml" ContentType="application/vnd.openxmlformats-officedocument.drawing+xml"/>
  <Override PartName="/xl/worksheets/sheet15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drawings/drawing88.xml" ContentType="application/vnd.openxmlformats-officedocument.drawing+xml"/>
  <Override PartName="/xl/worksheets/sheet51.xml" ContentType="application/vnd.openxmlformats-officedocument.spreadsheetml.worksheet+xml"/>
  <Override PartName="/xl/drawings/drawing19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55.xml" ContentType="application/vnd.openxmlformats-officedocument.drawing+xml"/>
  <Override PartName="/xl/charts/chart98.xml" ContentType="application/vnd.openxmlformats-officedocument.drawingml.chart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66.xml" ContentType="application/vnd.openxmlformats-officedocument.spreadsheetml.worksheet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drawings/drawing91.xml" ContentType="application/vnd.openxmlformats-officedocument.drawing+xml"/>
  <Override PartName="/xl/drawings/drawing115.xml" ContentType="application/vnd.openxmlformats-officedocument.drawing+xml"/>
  <Override PartName="/xl/drawings/drawing126.xml" ContentType="application/vnd.openxmlformats-officedocument.drawing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55.xml" ContentType="application/vnd.openxmlformats-officedocument.spreadsheetml.workshee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drawings/drawing80.xml" ContentType="application/vnd.openxmlformats-officedocument.drawing+xml"/>
  <Override PartName="/xl/drawings/drawing104.xml" ContentType="application/vnd.openxmlformats-officedocument.drawing+xml"/>
  <Override PartName="/xl/charts/chart114.xml" ContentType="application/vnd.openxmlformats-officedocument.drawingml.chart+xml"/>
  <Override PartName="/xl/charts/chart125.xml" ContentType="application/vnd.openxmlformats-officedocument.drawingml.chart+xml"/>
  <Override PartName="/xl/worksheets/sheet78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drawings/drawing11.xml" ContentType="application/vnd.openxmlformats-officedocument.drawing+xml"/>
  <Override PartName="/xl/charts/chart54.xml" ContentType="application/vnd.openxmlformats-officedocument.drawingml.chart+xml"/>
  <Override PartName="/xl/charts/chart103.xml" ContentType="application/vnd.openxmlformats-officedocument.drawingml.chart+xml"/>
  <Override PartName="/xl/worksheets/sheet67.xml" ContentType="application/vnd.openxmlformats-officedocument.spreadsheetml.worksheet+xml"/>
  <Override PartName="/xl/worksheets/sheet122.xml" ContentType="application/vnd.openxmlformats-officedocument.spreadsheetml.workshee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90.xml" ContentType="application/vnd.openxmlformats-officedocument.drawingml.char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charts/chart21.xml" ContentType="application/vnd.openxmlformats-officedocument.drawingml.chart+xml"/>
  <Override PartName="/xl/worksheets/sheet34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23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85.xml" ContentType="application/vnd.openxmlformats-officedocument.drawing+xml"/>
  <Override PartName="/xl/drawings/drawing96.xml" ContentType="application/vnd.openxmlformats-officedocument.drawing+xml"/>
  <Override PartName="/xl/worksheets/sheet12.xml" ContentType="application/vnd.openxmlformats-officedocument.spreadsheetml.worksheet+xml"/>
  <Override PartName="/xl/worksheets/sheet149.xml" ContentType="application/vnd.openxmlformats-officedocument.spreadsheetml.worksheet+xml"/>
  <Override PartName="/xl/charts/chart3.xml" ContentType="application/vnd.openxmlformats-officedocument.drawingml.chart+xml"/>
  <Override PartName="/xl/drawings/drawing27.xml" ContentType="application/vnd.openxmlformats-officedocument.drawing+xml"/>
  <Override PartName="/xl/charts/chart59.xml" ContentType="application/vnd.openxmlformats-officedocument.drawingml.chart+xml"/>
  <Override PartName="/xl/drawings/drawing74.xml" ContentType="application/vnd.openxmlformats-officedocument.drawing+xml"/>
  <Override PartName="/xl/drawings/drawing109.xml" ContentType="application/vnd.openxmlformats-officedocument.drawing+xml"/>
  <Override PartName="/xl/charts/chart119.xml" ContentType="application/vnd.openxmlformats-officedocument.drawingml.chart+xml"/>
  <Override PartName="/xl/worksheets/sheet138.xml" ContentType="application/vnd.openxmlformats-officedocument.spreadsheetml.worksheet+xml"/>
  <Override PartName="/xl/drawings/drawing16.xml" ContentType="application/vnd.openxmlformats-officedocument.drawing+xml"/>
  <Override PartName="/xl/charts/chart48.xml" ContentType="application/vnd.openxmlformats-officedocument.drawingml.chart+xml"/>
  <Override PartName="/xl/drawings/drawing63.xml" ContentType="application/vnd.openxmlformats-officedocument.drawing+xml"/>
  <Override PartName="/xl/charts/chart95.xml" ContentType="application/vnd.openxmlformats-officedocument.drawingml.chart+xml"/>
  <Override PartName="/xl/charts/chart108.xml" ContentType="application/vnd.openxmlformats-officedocument.drawingml.char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drawings/drawing1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harts/chart84.xml" ContentType="application/vnd.openxmlformats-officedocument.drawingml.chart+xml"/>
  <Override PartName="/xl/drawings/drawing123.xml" ContentType="application/vnd.openxmlformats-officedocument.drawing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73.xml" ContentType="application/vnd.openxmlformats-officedocument.drawingml.chart+xml"/>
  <Override PartName="/xl/drawings/drawing112.xml" ContentType="application/vnd.openxmlformats-officedocument.drawing+xml"/>
  <Override PartName="/xl/charts/chart122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41.xml" ContentType="application/vnd.openxmlformats-officedocument.spreadsheetml.worksheet+xml"/>
  <Override PartName="/xl/charts/chart15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drawings/drawing101.xml" ContentType="application/vnd.openxmlformats-officedocument.drawing+xml"/>
  <Override PartName="/xl/charts/chart111.xml" ContentType="application/vnd.openxmlformats-officedocument.drawingml.chart+xml"/>
  <Override PartName="/xl/worksheets/sheet17.xml" ContentType="application/vnd.openxmlformats-officedocument.spreadsheetml.worksheet+xml"/>
  <Override PartName="/xl/worksheets/sheet64.xml" ContentType="application/vnd.openxmlformats-officedocument.spreadsheetml.worksheet+xml"/>
  <Override PartName="/xl/worksheets/sheet130.xml" ContentType="application/vnd.openxmlformats-officedocument.spreadsheetml.worksheet+xml"/>
  <Override PartName="/xl/charts/chart8.xml" ContentType="application/vnd.openxmlformats-officedocument.drawingml.chart+xml"/>
  <Override PartName="/xl/charts/chart40.xml" ContentType="application/vnd.openxmlformats-officedocument.drawingml.chart+xml"/>
  <Override PartName="/xl/charts/chart100.xml" ContentType="application/vnd.openxmlformats-officedocument.drawingml.char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drawings/drawing79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8.xml" ContentType="application/vnd.openxmlformats-officedocument.spreadsheetml.worksheet+xml"/>
  <Override PartName="/xl/drawings/drawing46.xml" ContentType="application/vnd.openxmlformats-officedocument.drawing+xml"/>
  <Override PartName="/xl/charts/chart78.xml" ContentType="application/vnd.openxmlformats-officedocument.drawingml.chart+xml"/>
  <Override PartName="/xl/charts/chart89.xml" ContentType="application/vnd.openxmlformats-officedocument.drawingml.chart+xml"/>
  <Override PartName="/xl/drawings/drawing93.xml" ContentType="application/vnd.openxmlformats-officedocument.drawing+xml"/>
  <Override PartName="/xl/drawings/drawing117.xml" ContentType="application/vnd.openxmlformats-officedocument.drawing+xml"/>
  <Override PartName="/xl/drawings/drawing128.xml" ContentType="application/vnd.openxmlformats-officedocument.drawing+xml"/>
  <Override PartName="/xl/worksheets/sheet157.xml" ContentType="application/vnd.openxmlformats-officedocument.spreadsheetml.worksheet+xml"/>
  <Override PartName="/xl/drawings/drawing35.xml" ContentType="application/vnd.openxmlformats-officedocument.drawing+xml"/>
  <Override PartName="/xl/charts/chart67.xml" ContentType="application/vnd.openxmlformats-officedocument.drawingml.chart+xml"/>
  <Override PartName="/xl/drawings/drawing82.xml" ContentType="application/vnd.openxmlformats-officedocument.drawing+xml"/>
  <Override PartName="/xl/drawings/drawing106.xml" ContentType="application/vnd.openxmlformats-officedocument.drawing+xml"/>
  <Override PartName="/xl/charts/chart116.xml" ContentType="application/vnd.openxmlformats-officedocument.drawingml.chart+xml"/>
  <Override PartName="/xl/charts/chart127.xml" ContentType="application/vnd.openxmlformats-officedocument.drawingml.char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  <Override PartName="/xl/drawings/drawing71.xml" ContentType="application/vnd.openxmlformats-officedocument.drawing+xml"/>
  <Override PartName="/xl/charts/chart105.xml" ContentType="application/vnd.openxmlformats-officedocument.drawingml.chart+xml"/>
  <Override PartName="/xl/worksheets/sheet69.xml" ContentType="application/vnd.openxmlformats-officedocument.spreadsheetml.worksheet+xml"/>
  <Override PartName="/xl/worksheets/sheet124.xml" ContentType="application/vnd.openxmlformats-officedocument.spreadsheetml.workshee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drawings/drawing120.xml" ContentType="application/vnd.openxmlformats-officedocument.drawing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drawings/drawing87.xml" ContentType="application/vnd.openxmlformats-officedocument.drawing+xml"/>
  <Override PartName="/xl/drawings/drawing98.xml" ContentType="application/vnd.openxmlformats-officedocument.drawing+xml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drawings/drawing76.xml" ContentType="application/vnd.openxmlformats-officedocument.drawing+xml"/>
  <Override PartName="/xl/drawings/drawing18.xml" ContentType="application/vnd.openxmlformats-officedocument.drawing+xml"/>
  <Override PartName="/xl/drawings/drawing65.xml" ContentType="application/vnd.openxmlformats-officedocument.drawing+xml"/>
  <Override PartName="/xl/charts/chart97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29.xml" ContentType="application/vnd.openxmlformats-officedocument.spreadsheetml.workshee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charts/chart86.xml" ContentType="application/vnd.openxmlformats-officedocument.drawingml.chart+xml"/>
  <Override PartName="/xl/drawings/drawing90.xml" ContentType="application/vnd.openxmlformats-officedocument.drawing+xml"/>
  <Override PartName="/xl/drawings/drawing125.xml" ContentType="application/vnd.openxmlformats-officedocument.drawing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75.xml" ContentType="application/vnd.openxmlformats-officedocument.drawingml.chart+xml"/>
  <Override PartName="/xl/drawings/drawing114.xml" ContentType="application/vnd.openxmlformats-officedocument.drawing+xml"/>
  <Override PartName="/xl/charts/chart124.xml" ContentType="application/vnd.openxmlformats-officedocument.drawingml.char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43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drawings/drawing103.xml" ContentType="application/vnd.openxmlformats-officedocument.drawing+xml"/>
  <Override PartName="/xl/charts/chart113.xml" ContentType="application/vnd.openxmlformats-officedocument.drawingml.chart+xml"/>
  <Override PartName="/xl/worksheets/sheet19.xml" ContentType="application/vnd.openxmlformats-officedocument.spreadsheetml.worksheet+xml"/>
  <Override PartName="/xl/worksheets/sheet66.xml" ContentType="application/vnd.openxmlformats-officedocument.spreadsheetml.worksheet+xml"/>
  <Override PartName="/xl/worksheets/sheet132.xml" ContentType="application/vnd.openxmlformats-officedocument.spreadsheetml.worksheet+xml"/>
  <Override PartName="/xl/drawings/drawing10.xml" ContentType="application/vnd.openxmlformats-officedocument.drawing+xml"/>
  <Override PartName="/xl/charts/chart42.xml" ContentType="application/vnd.openxmlformats-officedocument.drawingml.chart+xml"/>
  <Override PartName="/xl/charts/chart102.xml" ContentType="application/vnd.openxmlformats-officedocument.drawingml.chart+xml"/>
  <Override PartName="/xl/worksheets/sheet55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44.xml" ContentType="application/vnd.openxmlformats-officedocument.spreadsheetml.worksheet+xml"/>
  <Override PartName="/xl/worksheets/sheet91.xml" ContentType="application/vnd.openxmlformats-officedocument.spreadsheetml.workshee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48.xml" ContentType="application/vnd.openxmlformats-officedocument.drawing+xml"/>
  <Override PartName="/xl/drawings/drawing95.xml" ContentType="application/vnd.openxmlformats-officedocument.drawing+xml"/>
  <Override PartName="/xl/drawings/drawing119.xml" ContentType="application/vnd.openxmlformats-officedocument.drawing+xml"/>
  <Override PartName="/xl/worksheets/sheet11.xml" ContentType="application/vnd.openxmlformats-officedocument.spreadsheetml.worksheet+xml"/>
  <Override PartName="/xl/worksheets/sheet159.xml" ContentType="application/vnd.openxmlformats-officedocument.spreadsheetml.worksheet+xml"/>
  <Override PartName="/xl/charts/chart2.xml" ContentType="application/vnd.openxmlformats-officedocument.drawingml.chart+xml"/>
  <Override PartName="/xl/drawings/drawing37.xml" ContentType="application/vnd.openxmlformats-officedocument.drawing+xml"/>
  <Override PartName="/xl/charts/chart69.xml" ContentType="application/vnd.openxmlformats-officedocument.drawingml.chart+xml"/>
  <Override PartName="/xl/drawings/drawing84.xml" ContentType="application/vnd.openxmlformats-officedocument.drawing+xml"/>
  <Override PartName="/xl/drawings/drawing108.xml" ContentType="application/vnd.openxmlformats-officedocument.drawing+xml"/>
  <Override PartName="/xl/charts/chart118.xml" ContentType="application/vnd.openxmlformats-officedocument.drawingml.chart+xml"/>
  <Default Extension="rels" ContentType="application/vnd.openxmlformats-package.relationships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58.xml" ContentType="application/vnd.openxmlformats-officedocument.drawingml.chart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charts/chart107.xml" ContentType="application/vnd.openxmlformats-officedocument.drawingml.chart+xml"/>
  <Override PartName="/xl/worksheets/sheet126.xml" ContentType="application/vnd.openxmlformats-officedocument.spreadsheetml.workshee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62.xml" ContentType="application/vnd.openxmlformats-officedocument.spreadsheetml.worksheet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72.xml" ContentType="application/vnd.openxmlformats-officedocument.drawingml.chart+xml"/>
  <Override PartName="/xl/drawings/drawing111.xml" ContentType="application/vnd.openxmlformats-officedocument.drawing+xml"/>
  <Override PartName="/xl/drawings/drawing122.xml" ContentType="application/vnd.openxmlformats-officedocument.drawing+xml"/>
  <Override PartName="/xl/worksheets/sheet38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51.xml" ContentType="application/vnd.openxmlformats-officedocument.spreadsheetml.worksheet+xml"/>
  <Override PartName="/xl/charts/chart14.xml" ContentType="application/vnd.openxmlformats-officedocument.drawingml.chart+xml"/>
  <Override PartName="/xl/charts/chart61.xml" ContentType="application/vnd.openxmlformats-officedocument.drawingml.chart+xml"/>
  <Override PartName="/xl/drawings/drawing100.xml" ContentType="application/vnd.openxmlformats-officedocument.drawing+xml"/>
  <Override PartName="/xl/charts/chart110.xml" ContentType="application/vnd.openxmlformats-officedocument.drawingml.chart+xml"/>
  <Override PartName="/xl/charts/chart121.xml" ContentType="application/vnd.openxmlformats-officedocument.drawingml.chart+xml"/>
  <Override PartName="/xl/worksheets/sheet27.xml" ContentType="application/vnd.openxmlformats-officedocument.spreadsheetml.worksheet+xml"/>
  <Override PartName="/xl/worksheets/sheet74.xml" ContentType="application/vnd.openxmlformats-officedocument.spreadsheetml.worksheet+xml"/>
  <Override PartName="/xl/worksheets/sheet140.xml" ContentType="application/vnd.openxmlformats-officedocument.spreadsheetml.worksheet+xml"/>
  <Override PartName="/xl/charts/chart50.xml" ContentType="application/vnd.openxmlformats-officedocument.drawingml.chart+xml"/>
  <Override PartName="/xl/drawings/drawing89.xml" ContentType="application/vnd.openxmlformats-officedocument.drawing+xml"/>
  <Override PartName="/xl/worksheets/sheet16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charts/chart7.xml" ContentType="application/vnd.openxmlformats-officedocument.drawingml.chart+xml"/>
  <Override PartName="/xl/drawings/drawing78.xml" ContentType="application/vnd.openxmlformats-officedocument.drawing+xml"/>
  <Override PartName="/xl/worksheets/sheet41.xml" ContentType="application/vnd.openxmlformats-officedocument.spreadsheetml.worksheet+xml"/>
  <Override PartName="/xl/drawings/drawing67.xml" ContentType="application/vnd.openxmlformats-officedocument.drawing+xml"/>
  <Override PartName="/xl/charts/chart99.xml" ContentType="application/vnd.openxmlformats-officedocument.drawingml.chart+xml"/>
  <Override PartName="/xl/worksheets/sheet6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/chart88.xml" ContentType="application/vnd.openxmlformats-officedocument.drawingml.chart+xml"/>
  <Override PartName="/xl/drawings/drawing92.xml" ContentType="application/vnd.openxmlformats-officedocument.drawing+xml"/>
  <Override PartName="/xl/drawings/drawing127.xml" ContentType="application/vnd.openxmlformats-officedocument.drawing+xml"/>
  <Override PartName="/xl/worksheets/sheet109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drawings/drawing34.xml" ContentType="application/vnd.openxmlformats-officedocument.drawing+xml"/>
  <Override PartName="/xl/charts/chart77.xml" ContentType="application/vnd.openxmlformats-officedocument.drawingml.chart+xml"/>
  <Override PartName="/xl/drawings/drawing81.xml" ContentType="application/vnd.openxmlformats-officedocument.drawing+xml"/>
  <Override PartName="/xl/drawings/drawing116.xml" ContentType="application/vnd.openxmlformats-officedocument.drawing+xml"/>
  <Override PartName="/xl/charts/chart126.xml" ContentType="application/vnd.openxmlformats-officedocument.drawingml.chart+xml"/>
  <Override PartName="/xl/worksheets/sheet145.xml" ContentType="application/vnd.openxmlformats-officedocument.spreadsheetml.worksheet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drawings/drawing70.xml" ContentType="application/vnd.openxmlformats-officedocument.drawing+xml"/>
  <Override PartName="/xl/drawings/drawing105.xml" ContentType="application/vnd.openxmlformats-officedocument.drawing+xml"/>
  <Override PartName="/xl/charts/chart115.xml" ContentType="application/vnd.openxmlformats-officedocument.drawingml.char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134.xml" ContentType="application/vnd.openxmlformats-officedocument.spreadsheetml.worksheet+xml"/>
  <Override PartName="/xl/drawings/drawing12.xml" ContentType="application/vnd.openxmlformats-officedocument.drawing+xml"/>
  <Override PartName="/xl/charts/chart44.xml" ContentType="application/vnd.openxmlformats-officedocument.drawingml.chart+xml"/>
  <Override PartName="/xl/charts/chart91.xml" ContentType="application/vnd.openxmlformats-officedocument.drawingml.chart+xml"/>
  <Override PartName="/xl/charts/chart104.xml" ContentType="application/vnd.openxmlformats-officedocument.drawingml.chart+xml"/>
  <Override PartName="/xl/worksheets/sheet57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70.xml" ContentType="application/vnd.openxmlformats-officedocument.spreadsheetml.worksheet+xml"/>
  <Override PartName="/xl/charts/chart33.xml" ContentType="application/vnd.openxmlformats-officedocument.drawingml.chart+xml"/>
  <Override PartName="/xl/charts/chart80.xml" ContentType="application/vnd.openxmlformats-officedocument.drawingml.chart+xml"/>
  <Override PartName="/xl/worksheets/sheet46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worksheets/sheet24.xml" ContentType="application/vnd.openxmlformats-officedocument.spreadsheetml.worksheet+xml"/>
  <Override PartName="/xl/worksheets/sheet71.xml" ContentType="application/vnd.openxmlformats-officedocument.spreadsheetml.worksheet+xml"/>
  <Override PartName="/xl/drawings/drawing97.xml" ContentType="application/vnd.openxmlformats-officedocument.drawing+xml"/>
  <Override PartName="/xl/worksheets/sheet139.xml" ContentType="application/vnd.openxmlformats-officedocument.spreadsheetml.worksheet+xml"/>
  <Override PartName="/xl/drawings/drawing28.xml" ContentType="application/vnd.openxmlformats-officedocument.drawing+xml"/>
  <Override PartName="/xl/drawings/drawing75.xml" ContentType="application/vnd.openxmlformats-officedocument.drawing+xml"/>
  <Override PartName="/xl/charts/chart109.xml" ContentType="application/vnd.openxmlformats-officedocument.drawingml.chart+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charts/chart96.xml" ContentType="application/vnd.openxmlformats-officedocument.drawingml.chart+xml"/>
  <Override PartName="/xl/worksheets/sheet3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64.xml" ContentType="application/vnd.openxmlformats-officedocument.spreadsheetml.worksheet+xml"/>
  <Override PartName="/xl/charts/chart27.xml" ContentType="application/vnd.openxmlformats-officedocument.drawingml.chart+xml"/>
  <Override PartName="/xl/charts/chart74.xml" ContentType="application/vnd.openxmlformats-officedocument.drawingml.chart+xml"/>
  <Override PartName="/xl/drawings/drawing113.xml" ContentType="application/vnd.openxmlformats-officedocument.drawing+xml"/>
  <Override PartName="/xl/worksheets/sheet87.xml" ContentType="application/vnd.openxmlformats-officedocument.spreadsheetml.worksheet+xml"/>
  <Override PartName="/xl/drawings/drawing31.xml" ContentType="application/vnd.openxmlformats-officedocument.drawing+xml"/>
  <Override PartName="/xl/charts/chart112.xml" ContentType="application/vnd.openxmlformats-officedocument.drawingml.chart+xml"/>
  <Override PartName="/xl/worksheets/sheet142.xml" ContentType="application/vnd.openxmlformats-officedocument.spreadsheetml.worksheet+xml"/>
  <Override PartName="/xl/charts/chart52.xml" ContentType="application/vnd.openxmlformats-officedocument.drawingml.chart+xml"/>
  <Override PartName="/xl/worksheets/sheet18.xml" ContentType="application/vnd.openxmlformats-officedocument.spreadsheetml.worksheet+xml"/>
  <Override PartName="/xl/worksheets/sheet65.xml" ContentType="application/vnd.openxmlformats-officedocument.spreadsheetml.worksheet+xml"/>
  <Override PartName="/xl/worksheets/sheet120.xml" ContentType="application/vnd.openxmlformats-officedocument.spreadsheetml.workshee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drawings/drawing6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5600" windowHeight="7665" tabRatio="819"/>
  </bookViews>
  <sheets>
    <sheet name="I. Cibao norte" sheetId="1" r:id="rId1"/>
    <sheet name="1. Espaillat" sheetId="2" r:id="rId2"/>
    <sheet name="Cuadro 46 y mapa 17" sheetId="4" r:id="rId3"/>
    <sheet name="Cuadro 47 y gráfico 46" sheetId="6" r:id="rId4"/>
    <sheet name="Cuadro 48 y gráfico 47 Y 48" sheetId="7" r:id="rId5"/>
    <sheet name="Cuadro 49 y gráfico 49 " sheetId="8" r:id="rId6"/>
    <sheet name="2. Puerto Plata" sheetId="3" r:id="rId7"/>
    <sheet name="Cuadro 50 y mapa 18" sheetId="10" r:id="rId8"/>
    <sheet name="Cuadro 51 y gráfico 52" sheetId="11" r:id="rId9"/>
    <sheet name="Cuadro 52 y gráfico 51 Y 52" sheetId="12" r:id="rId10"/>
    <sheet name="Cuadro 53 y gráfico 53" sheetId="13" r:id="rId11"/>
    <sheet name="3. Santiago" sheetId="9" r:id="rId12"/>
    <sheet name="Cuadro 54 y Mapa 19" sheetId="15" r:id="rId13"/>
    <sheet name="Cuadro 55 y gráfico 54" sheetId="16" r:id="rId14"/>
    <sheet name="Cuadro 56 y gráfico 55 Y 56" sheetId="17" r:id="rId15"/>
    <sheet name="Cuadro 57 y gráfico 57" sheetId="18" r:id="rId16"/>
    <sheet name="2. Cibao sur" sheetId="20" r:id="rId17"/>
    <sheet name="1. La vega" sheetId="21" r:id="rId18"/>
    <sheet name="cuadro 58 y mapa 20" sheetId="22" r:id="rId19"/>
    <sheet name="Cuadro 59 y gráfico 58" sheetId="23" r:id="rId20"/>
    <sheet name="Cuadro 60 y gráfico 59 Y 60" sheetId="24" r:id="rId21"/>
    <sheet name="Cuadro 61 y gráfico 61" sheetId="25" r:id="rId22"/>
    <sheet name="2. Sanchez Ramirez" sheetId="26" r:id="rId23"/>
    <sheet name="Cuadro 62 y Mapa 21" sheetId="27" r:id="rId24"/>
    <sheet name="Cuadro 63 y gráfico 62" sheetId="28" r:id="rId25"/>
    <sheet name="Cuadro 64 y gráfico 63 Y 64" sheetId="29" r:id="rId26"/>
    <sheet name="Cuadro 65 y gráfico 65" sheetId="149" r:id="rId27"/>
    <sheet name="3. Monseñor Nouel" sheetId="31" r:id="rId28"/>
    <sheet name="Cuadro 66 y Mapa 22" sheetId="150" r:id="rId29"/>
    <sheet name="Cuadro 67 y gráfico 66" sheetId="151" r:id="rId30"/>
    <sheet name="Cuadro 68 y gráfico 67 Y 68" sheetId="152" r:id="rId31"/>
    <sheet name="Cuadro 69 y gráfico 69" sheetId="153" r:id="rId32"/>
    <sheet name="III. Region Cibao Nordeste" sheetId="37" r:id="rId33"/>
    <sheet name="1. Duarte" sheetId="38" r:id="rId34"/>
    <sheet name="Cuadro 70 y Mapa 23" sheetId="39" r:id="rId35"/>
    <sheet name="Cuadro 71 y gráfico 70" sheetId="40" r:id="rId36"/>
    <sheet name="Cuadro 72 y gráfico 71 y 72" sheetId="154" r:id="rId37"/>
    <sheet name="Cuadro 73 y gráfico 73" sheetId="155" r:id="rId38"/>
    <sheet name="2. Maria Trinidad Sanchez" sheetId="43" r:id="rId39"/>
    <sheet name="Cuadro 74 y Mapa 24" sheetId="156" r:id="rId40"/>
    <sheet name="Cuadro 75 y gráfico 74" sheetId="157" r:id="rId41"/>
    <sheet name="Cuadro 76 y gráfico 75 Y 76" sheetId="158" r:id="rId42"/>
    <sheet name="Cuadro 77 y gráfico 77" sheetId="159" r:id="rId43"/>
    <sheet name="3. Hermanas Mirabal" sheetId="48" r:id="rId44"/>
    <sheet name="Cuadro 78 y Mapa 25" sheetId="160" r:id="rId45"/>
    <sheet name="Cuadro 79 y gráfico 78" sheetId="161" r:id="rId46"/>
    <sheet name="Cuadro 80 y gráfico 79 Y 80" sheetId="162" r:id="rId47"/>
    <sheet name="Cuadro 81 y gráfico 81" sheetId="163" r:id="rId48"/>
    <sheet name="4. Samaná" sheetId="53" r:id="rId49"/>
    <sheet name="Cuadro 82 y Mapa 26" sheetId="164" r:id="rId50"/>
    <sheet name="Cuadro 83 y gráfico 82" sheetId="165" r:id="rId51"/>
    <sheet name="Cuadro 84 y gráfico 83 Y 84" sheetId="166" r:id="rId52"/>
    <sheet name="Cuadro 85 y gráfico 85" sheetId="167" r:id="rId53"/>
    <sheet name="IV. Región Cibao Noroeste" sheetId="59" r:id="rId54"/>
    <sheet name="1. Dajabón" sheetId="60" r:id="rId55"/>
    <sheet name="Cuadro 86 y Mapa 27" sheetId="168" r:id="rId56"/>
    <sheet name="Cuadro 87  y gráfico 86" sheetId="169" r:id="rId57"/>
    <sheet name="Cuadro 88 y gráfico 87 y 88" sheetId="170" r:id="rId58"/>
    <sheet name="Cuadro 89 y gráfico 89" sheetId="171" r:id="rId59"/>
    <sheet name="2. Monte Cristi" sheetId="66" r:id="rId60"/>
    <sheet name="Cuadro 90 y Mapa 28" sheetId="172" r:id="rId61"/>
    <sheet name="Cuadro 91 y Gráfico 90" sheetId="173" r:id="rId62"/>
    <sheet name="Cuadro 92 y gráfico 91 Y 92" sheetId="174" r:id="rId63"/>
    <sheet name="Cuadro 93 y gráfico 93" sheetId="175" r:id="rId64"/>
    <sheet name="3. Santiago Rodriguez" sheetId="71" r:id="rId65"/>
    <sheet name="Cuadro 94 y Mapa 29" sheetId="176" r:id="rId66"/>
    <sheet name="Cuadro 95 y gráfico 94" sheetId="177" r:id="rId67"/>
    <sheet name="Cuadro 96 y gráfico 95 Y 96" sheetId="178" r:id="rId68"/>
    <sheet name="Cuadro 97 y gráfico 97" sheetId="179" r:id="rId69"/>
    <sheet name="4. Valverde" sheetId="76" r:id="rId70"/>
    <sheet name="Cuadro 98 y Mapa 30" sheetId="180" r:id="rId71"/>
    <sheet name="Cuadro 99 y gráfico 98" sheetId="181" r:id="rId72"/>
    <sheet name="Cuadro 100 y gráfico 99 y 100" sheetId="182" r:id="rId73"/>
    <sheet name="Cuadro 101 y gráfico 101" sheetId="183" r:id="rId74"/>
    <sheet name="V. Region valdesia" sheetId="58" r:id="rId75"/>
    <sheet name="1. Azua" sheetId="112" r:id="rId76"/>
    <sheet name="Cuadro102 y Mapa 31" sheetId="184" r:id="rId77"/>
    <sheet name="Cuadro 103 y gráfico 102" sheetId="185" r:id="rId78"/>
    <sheet name="Cuadro 104 y gráfico 103 Y 104" sheetId="186" r:id="rId79"/>
    <sheet name="Cuadro 105 y gráfico 105" sheetId="187" r:id="rId80"/>
    <sheet name="2. Peravia" sheetId="111" r:id="rId81"/>
    <sheet name="Cuadro 106 y Mapa 32" sheetId="188" r:id="rId82"/>
    <sheet name="Cuadro 107 y gráfico 106" sheetId="189" r:id="rId83"/>
    <sheet name="Cuadro 108 y gráfico 107 Y 108" sheetId="190" r:id="rId84"/>
    <sheet name="Cuadro 109 y gráfico 109" sheetId="191" r:id="rId85"/>
    <sheet name="3. San Cristóbal" sheetId="19" r:id="rId86"/>
    <sheet name="Cuadro 110 y Mapa 33" sheetId="192" r:id="rId87"/>
    <sheet name="Cuadro 111 y gráfico 110" sheetId="193" r:id="rId88"/>
    <sheet name="Cuadro 112 y gráfico 111 Y 112" sheetId="194" r:id="rId89"/>
    <sheet name="Cuadro 113 y gráfico 113" sheetId="195" r:id="rId90"/>
    <sheet name="4. San José de Ocoa" sheetId="113" r:id="rId91"/>
    <sheet name="Cuadro 114 y Mapa 34" sheetId="196" r:id="rId92"/>
    <sheet name="Cuadro 115 y gráfico 114" sheetId="197" r:id="rId93"/>
    <sheet name="Cuadro 116 y gráfico 115 Y 116" sheetId="198" r:id="rId94"/>
    <sheet name="Cuadro 117 y gráfico 117" sheetId="199" r:id="rId95"/>
    <sheet name="VI. Región Enriquillo" sheetId="200" r:id="rId96"/>
    <sheet name="Baoruco" sheetId="205" r:id="rId97"/>
    <sheet name="Cuadro 118 y Mapa 35" sheetId="219" r:id="rId98"/>
    <sheet name="Cuadro 119 y Gráfico 118" sheetId="220" r:id="rId99"/>
    <sheet name="Cuadro 120 y gráfico 119 y 120" sheetId="221" r:id="rId100"/>
    <sheet name="Cuadro 121 y gráfico 121" sheetId="222" r:id="rId101"/>
    <sheet name="Barahona" sheetId="208" r:id="rId102"/>
    <sheet name="Cuadro 122 y Mapa 36" sheetId="223" r:id="rId103"/>
    <sheet name="Cuadro 123 y gráfico 122" sheetId="224" r:id="rId104"/>
    <sheet name="Cuadro 124 y gráfico 123 y 124" sheetId="225" r:id="rId105"/>
    <sheet name="Cuadro 125 y gráfico 125" sheetId="226" r:id="rId106"/>
    <sheet name="Independencia" sheetId="207" r:id="rId107"/>
    <sheet name="Cuadro 126 y Mapa 37" sheetId="227" r:id="rId108"/>
    <sheet name="Cuadro 127 y gráfico 126" sheetId="228" r:id="rId109"/>
    <sheet name="Cuadro 128 y gráfico 127 y 128" sheetId="229" r:id="rId110"/>
    <sheet name="Cuadro 129 y gráfico 129" sheetId="230" r:id="rId111"/>
    <sheet name="Pedernales" sheetId="206" r:id="rId112"/>
    <sheet name="Cuadro 130 y Mapa 38" sheetId="231" r:id="rId113"/>
    <sheet name="Cuadro 131 y gráfico 130" sheetId="232" r:id="rId114"/>
    <sheet name="Cuadro 132 y gráfico 131 y 132" sheetId="233" r:id="rId115"/>
    <sheet name="Cuadro 133 y gráfico 133" sheetId="234" r:id="rId116"/>
    <sheet name="VII. El Valle" sheetId="202" r:id="rId117"/>
    <sheet name="Elías Piña" sheetId="209" r:id="rId118"/>
    <sheet name="Cuadro 134 y Mapa 39" sheetId="235" r:id="rId119"/>
    <sheet name="Cuadro 135 y gráfico 134" sheetId="236" r:id="rId120"/>
    <sheet name="Cuadro 136 y gráfico 135 y 136" sheetId="237" r:id="rId121"/>
    <sheet name="Cuadro 137 y gráfico 137" sheetId="238" r:id="rId122"/>
    <sheet name="San Juan" sheetId="210" r:id="rId123"/>
    <sheet name="Cuadro 138 y Mapa 40" sheetId="240" r:id="rId124"/>
    <sheet name="Cuadro 139 y gráfico 138" sheetId="241" r:id="rId125"/>
    <sheet name="Cuadro 140 y gráfico 139 y 140" sheetId="242" r:id="rId126"/>
    <sheet name="Cuadro 141 y gráfico 141" sheetId="239" r:id="rId127"/>
    <sheet name="VIII. Región Yuma" sheetId="203" r:id="rId128"/>
    <sheet name="El Seibo" sheetId="211" r:id="rId129"/>
    <sheet name="Cuadro 142 y Mapa 41" sheetId="243" r:id="rId130"/>
    <sheet name="Cuadro 143 y gráfico 142" sheetId="244" r:id="rId131"/>
    <sheet name="Cuadro 144 y gráfico 143 y 144" sheetId="245" r:id="rId132"/>
    <sheet name="Cuadro 145 y gráfico 145" sheetId="246" r:id="rId133"/>
    <sheet name="La Altagracia" sheetId="212" r:id="rId134"/>
    <sheet name="Cuadro 146 y Mapa 42" sheetId="247" r:id="rId135"/>
    <sheet name="Cuadro 147 y gráfico 146" sheetId="248" r:id="rId136"/>
    <sheet name="Cuadro 148 y gráfico 147 y 148" sheetId="249" r:id="rId137"/>
    <sheet name="Cuadro 149 y gráfico 149" sheetId="250" r:id="rId138"/>
    <sheet name="La Romana" sheetId="213" r:id="rId139"/>
    <sheet name="Cuadro 150 y Mapa 43" sheetId="251" r:id="rId140"/>
    <sheet name="Cuadro 151 y gráfico 150" sheetId="252" r:id="rId141"/>
    <sheet name="Cuadro 152  y gráfico 151 y 152" sheetId="253" r:id="rId142"/>
    <sheet name="Cuadro 153 y gráfico 153" sheetId="254" r:id="rId143"/>
    <sheet name="IX. Región Higuamo" sheetId="204" r:id="rId144"/>
    <sheet name="San Pedro de Macorís" sheetId="214" r:id="rId145"/>
    <sheet name="Cuadro 154 y Mapa 44" sheetId="255" r:id="rId146"/>
    <sheet name="Cuadro 155 y gráfico 154" sheetId="256" r:id="rId147"/>
    <sheet name="Cuadro 156 y gráfico 154 y 156" sheetId="257" r:id="rId148"/>
    <sheet name="Cuadro 157 y gráfico 157" sheetId="258" r:id="rId149"/>
    <sheet name="Monte Plata" sheetId="215" r:id="rId150"/>
    <sheet name="Cuadro 158 y Mapa 45 " sheetId="259" r:id="rId151"/>
    <sheet name="Cuadro 159 y Grafico 158" sheetId="260" r:id="rId152"/>
    <sheet name="Cuadro 160 y Gráfico 159 y 160" sheetId="261" r:id="rId153"/>
    <sheet name="Cuadro 161 y Gráfico 161" sheetId="262" r:id="rId154"/>
    <sheet name="Hato Mayor" sheetId="216" r:id="rId155"/>
    <sheet name="Cuadro 162 y Mapa 46" sheetId="263" r:id="rId156"/>
    <sheet name="Cuadro 163 y Gráfico 162" sheetId="264" r:id="rId157"/>
    <sheet name="Cuadro 164 y Gráfico 163 y 164" sheetId="265" r:id="rId158"/>
    <sheet name="Cuadro 165 y Gráfico 165" sheetId="266" r:id="rId159"/>
    <sheet name="X. Región Ozama o Metro" sheetId="201" r:id="rId160"/>
    <sheet name="Distrito Nacional" sheetId="218" r:id="rId161"/>
    <sheet name="Cuadro 166 y Mapa 47" sheetId="267" r:id="rId162"/>
    <sheet name="Cuadro 167 y 166" sheetId="268" r:id="rId163"/>
    <sheet name="Cuadro 168 y Gráfico 167" sheetId="269" r:id="rId164"/>
    <sheet name="Cuadro 169 y Gráfico 168" sheetId="270" r:id="rId165"/>
    <sheet name="Santo Domingo" sheetId="217" r:id="rId166"/>
    <sheet name="Cuadro 170 y Mapa 48" sheetId="271" r:id="rId167"/>
    <sheet name="Cuadro 171 y Gráfico 169" sheetId="272" r:id="rId168"/>
    <sheet name="Cuadro 172 y Gráfico 170 y 171" sheetId="273" r:id="rId169"/>
    <sheet name="Cuadro 173 y Gráfico 172" sheetId="274" r:id="rId170"/>
  </sheets>
  <definedNames>
    <definedName name="_xlnm._FilterDatabase" localSheetId="130" hidden="1">'Cuadro 143 y gráfico 142'!$B$6:$E$59</definedName>
  </definedNames>
  <calcPr calcId="124519"/>
</workbook>
</file>

<file path=xl/calcChain.xml><?xml version="1.0" encoding="utf-8"?>
<calcChain xmlns="http://schemas.openxmlformats.org/spreadsheetml/2006/main">
  <c r="I6" i="237"/>
  <c r="H6"/>
  <c r="G6"/>
  <c r="F6"/>
  <c r="E6"/>
  <c r="D6"/>
  <c r="C6"/>
  <c r="C17" i="274"/>
  <c r="C16"/>
  <c r="C15"/>
  <c r="C14"/>
  <c r="C13"/>
  <c r="C12"/>
  <c r="C11"/>
  <c r="C10"/>
  <c r="C9"/>
  <c r="C8"/>
  <c r="C7"/>
  <c r="J6"/>
  <c r="I6"/>
  <c r="H6"/>
  <c r="G6"/>
  <c r="F6"/>
  <c r="E6"/>
  <c r="D6"/>
  <c r="J17" i="273"/>
  <c r="F17"/>
  <c r="E17"/>
  <c r="J16"/>
  <c r="F16"/>
  <c r="E16"/>
  <c r="J15"/>
  <c r="F15"/>
  <c r="E15"/>
  <c r="C9"/>
  <c r="C8"/>
  <c r="C7"/>
  <c r="J6"/>
  <c r="I6"/>
  <c r="I17" s="1"/>
  <c r="H6"/>
  <c r="H17" s="1"/>
  <c r="G6"/>
  <c r="G17" s="1"/>
  <c r="F6"/>
  <c r="E6"/>
  <c r="D6"/>
  <c r="C6" s="1"/>
  <c r="C83" i="272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J6"/>
  <c r="I6"/>
  <c r="H6"/>
  <c r="G6"/>
  <c r="F6"/>
  <c r="C6" s="1"/>
  <c r="E6"/>
  <c r="D6"/>
  <c r="D9" i="271"/>
  <c r="D8"/>
  <c r="C6"/>
  <c r="D10" s="1"/>
  <c r="C15" i="273" l="1"/>
  <c r="C16"/>
  <c r="C17"/>
  <c r="D7" i="271"/>
  <c r="D15" i="273"/>
  <c r="D16"/>
  <c r="D17"/>
  <c r="C6" i="274"/>
  <c r="D13" i="271"/>
  <c r="D12"/>
  <c r="I15" i="273"/>
  <c r="I16"/>
  <c r="D11" i="271"/>
  <c r="H15" i="273"/>
  <c r="H16"/>
  <c r="G15"/>
  <c r="G16"/>
  <c r="D6" i="271" l="1"/>
  <c r="D56" i="270" l="1"/>
  <c r="C35"/>
  <c r="C34"/>
  <c r="C29"/>
  <c r="C28"/>
  <c r="C27"/>
  <c r="C26"/>
  <c r="C5"/>
  <c r="C30" s="1"/>
  <c r="C16" i="269"/>
  <c r="C5"/>
  <c r="C17" s="1"/>
  <c r="C5" i="268"/>
  <c r="C15" i="269" l="1"/>
  <c r="C14" s="1"/>
  <c r="C25" i="270"/>
  <c r="C33"/>
  <c r="C24"/>
  <c r="C32"/>
  <c r="C31"/>
  <c r="C17" i="266" l="1"/>
  <c r="C16"/>
  <c r="C15"/>
  <c r="C14"/>
  <c r="C13"/>
  <c r="C12"/>
  <c r="C11"/>
  <c r="C10"/>
  <c r="C9"/>
  <c r="C8"/>
  <c r="C7"/>
  <c r="F6"/>
  <c r="E6"/>
  <c r="D6"/>
  <c r="F18" i="265"/>
  <c r="F17"/>
  <c r="F16"/>
  <c r="F15"/>
  <c r="C9"/>
  <c r="C18" s="1"/>
  <c r="C8"/>
  <c r="C7"/>
  <c r="C16" s="1"/>
  <c r="C15" s="1"/>
  <c r="F6"/>
  <c r="E6"/>
  <c r="E17" s="1"/>
  <c r="D6"/>
  <c r="D18" s="1"/>
  <c r="C6"/>
  <c r="C17" s="1"/>
  <c r="C54" i="26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E6"/>
  <c r="C6" s="1"/>
  <c r="D6"/>
  <c r="D6" i="263"/>
  <c r="C6"/>
  <c r="D17" i="265" l="1"/>
  <c r="E16"/>
  <c r="E18"/>
  <c r="D16"/>
  <c r="C6" i="266"/>
  <c r="C25" l="1"/>
  <c r="D15" i="265"/>
  <c r="E15"/>
  <c r="C17" i="262" l="1"/>
  <c r="C16"/>
  <c r="C15"/>
  <c r="C14"/>
  <c r="C13"/>
  <c r="C12"/>
  <c r="C11"/>
  <c r="C10"/>
  <c r="C9"/>
  <c r="C8"/>
  <c r="C7"/>
  <c r="H6"/>
  <c r="G6"/>
  <c r="F6"/>
  <c r="E6"/>
  <c r="D6"/>
  <c r="H19" i="261"/>
  <c r="G19"/>
  <c r="F19"/>
  <c r="F16" s="1"/>
  <c r="E19"/>
  <c r="E16" s="1"/>
  <c r="D19"/>
  <c r="C19"/>
  <c r="H18"/>
  <c r="G18"/>
  <c r="F18"/>
  <c r="E18"/>
  <c r="D18"/>
  <c r="D16" s="1"/>
  <c r="C18"/>
  <c r="C16" s="1"/>
  <c r="H17"/>
  <c r="G17"/>
  <c r="F17"/>
  <c r="E17"/>
  <c r="D17"/>
  <c r="C17"/>
  <c r="H16"/>
  <c r="G16"/>
  <c r="C62" i="260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H6"/>
  <c r="G6"/>
  <c r="F6"/>
  <c r="E6"/>
  <c r="C6" s="1"/>
  <c r="D6"/>
  <c r="D7" i="259"/>
  <c r="C6"/>
  <c r="D8" s="1"/>
  <c r="D11" l="1"/>
  <c r="D10"/>
  <c r="C6" i="262"/>
  <c r="D9" i="259"/>
  <c r="D6" s="1"/>
  <c r="C25" i="262" l="1"/>
  <c r="C17" i="258" l="1"/>
  <c r="C16"/>
  <c r="C15"/>
  <c r="C14"/>
  <c r="C13"/>
  <c r="C12"/>
  <c r="C11"/>
  <c r="C10"/>
  <c r="C9"/>
  <c r="C8"/>
  <c r="C7"/>
  <c r="I6"/>
  <c r="H6"/>
  <c r="G6"/>
  <c r="F6"/>
  <c r="E6"/>
  <c r="D6"/>
  <c r="C6"/>
  <c r="F24" i="257"/>
  <c r="E24"/>
  <c r="D24"/>
  <c r="C24" s="1"/>
  <c r="F22"/>
  <c r="E22"/>
  <c r="D22"/>
  <c r="C22" s="1"/>
  <c r="D20"/>
  <c r="C12"/>
  <c r="C11"/>
  <c r="E23" s="1"/>
  <c r="C10"/>
  <c r="C9"/>
  <c r="F21" s="1"/>
  <c r="C8"/>
  <c r="E20" s="1"/>
  <c r="C7"/>
  <c r="E19" s="1"/>
  <c r="F6"/>
  <c r="E6"/>
  <c r="D6"/>
  <c r="C67" i="256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I6"/>
  <c r="H6"/>
  <c r="G6"/>
  <c r="F6"/>
  <c r="E6"/>
  <c r="D6"/>
  <c r="C6" s="1"/>
  <c r="D12" i="255"/>
  <c r="D11"/>
  <c r="D7"/>
  <c r="D6"/>
  <c r="C6"/>
  <c r="D9" s="1"/>
  <c r="C6" i="257" l="1"/>
  <c r="E21"/>
  <c r="D8" i="255"/>
  <c r="D19" i="257"/>
  <c r="D21"/>
  <c r="D23"/>
  <c r="C23" s="1"/>
  <c r="F20"/>
  <c r="C20" s="1"/>
  <c r="D10" i="255"/>
  <c r="F19" i="257"/>
  <c r="F23"/>
  <c r="D18" l="1"/>
  <c r="C18"/>
  <c r="F18"/>
  <c r="C19"/>
  <c r="C21"/>
  <c r="E18"/>
  <c r="C16" i="254" l="1"/>
  <c r="C15"/>
  <c r="C14"/>
  <c r="C13"/>
  <c r="C12"/>
  <c r="C11"/>
  <c r="C10"/>
  <c r="C9"/>
  <c r="C8"/>
  <c r="C7"/>
  <c r="F6"/>
  <c r="E6"/>
  <c r="D6"/>
  <c r="F17" i="253"/>
  <c r="F15"/>
  <c r="C9"/>
  <c r="C8"/>
  <c r="C6" s="1"/>
  <c r="C7"/>
  <c r="F6"/>
  <c r="F16" s="1"/>
  <c r="E6"/>
  <c r="E17" s="1"/>
  <c r="D6"/>
  <c r="D17" s="1"/>
  <c r="C71" i="252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E6"/>
  <c r="C6" s="1"/>
  <c r="D6"/>
  <c r="D6" i="251"/>
  <c r="C6"/>
  <c r="C17" i="253" l="1"/>
  <c r="C15"/>
  <c r="E16"/>
  <c r="D16"/>
  <c r="C16"/>
  <c r="C6" i="254"/>
  <c r="E15" i="253"/>
  <c r="D15"/>
  <c r="C17" i="250" l="1"/>
  <c r="C16"/>
  <c r="C15"/>
  <c r="C14"/>
  <c r="C13"/>
  <c r="C12"/>
  <c r="C11"/>
  <c r="C10"/>
  <c r="C9"/>
  <c r="C8"/>
  <c r="C7"/>
  <c r="E6"/>
  <c r="D6"/>
  <c r="C6"/>
  <c r="E17" i="249"/>
  <c r="D17"/>
  <c r="E16"/>
  <c r="D15"/>
  <c r="C9"/>
  <c r="C17" s="1"/>
  <c r="C8"/>
  <c r="C16" s="1"/>
  <c r="C7"/>
  <c r="C6" s="1"/>
  <c r="C15" s="1"/>
  <c r="E6"/>
  <c r="E15" s="1"/>
  <c r="D6"/>
  <c r="D16" s="1"/>
  <c r="C73" i="248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D6"/>
  <c r="C6" s="1"/>
  <c r="C6" i="247"/>
  <c r="D7" s="1"/>
  <c r="D8" l="1"/>
  <c r="D6" s="1"/>
  <c r="C89" i="246" l="1"/>
  <c r="C88"/>
  <c r="C25"/>
  <c r="C17"/>
  <c r="C16"/>
  <c r="C15"/>
  <c r="C14"/>
  <c r="C13"/>
  <c r="C12"/>
  <c r="C11"/>
  <c r="C10"/>
  <c r="C9"/>
  <c r="C8"/>
  <c r="C7"/>
  <c r="E17" i="245"/>
  <c r="D17"/>
  <c r="E16"/>
  <c r="D16"/>
  <c r="E15"/>
  <c r="D15"/>
  <c r="C9"/>
  <c r="C17" s="1"/>
  <c r="C8"/>
  <c r="C16" s="1"/>
  <c r="C7"/>
  <c r="C15" s="1"/>
  <c r="E6"/>
  <c r="D6"/>
  <c r="C6"/>
  <c r="C59" i="244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D6"/>
  <c r="C6"/>
  <c r="D8" i="243"/>
  <c r="D7"/>
  <c r="D6" s="1"/>
  <c r="C6"/>
  <c r="I16" i="242"/>
  <c r="G16"/>
  <c r="D16"/>
  <c r="I15"/>
  <c r="F15"/>
  <c r="C9"/>
  <c r="C8"/>
  <c r="C7"/>
  <c r="I6"/>
  <c r="I17" s="1"/>
  <c r="H6"/>
  <c r="H17" s="1"/>
  <c r="G6"/>
  <c r="G17" s="1"/>
  <c r="F6"/>
  <c r="F17" s="1"/>
  <c r="E6"/>
  <c r="E16" s="1"/>
  <c r="D6"/>
  <c r="D15" s="1"/>
  <c r="I6" i="241"/>
  <c r="H6"/>
  <c r="G6"/>
  <c r="F6"/>
  <c r="E6"/>
  <c r="D6"/>
  <c r="C6"/>
  <c r="D9" i="240"/>
  <c r="C6"/>
  <c r="D7" s="1"/>
  <c r="C17" i="242" l="1"/>
  <c r="E17"/>
  <c r="D17"/>
  <c r="D12" i="240"/>
  <c r="C6" i="242"/>
  <c r="D11" i="240"/>
  <c r="H15" i="242"/>
  <c r="D10" i="240"/>
  <c r="G15" i="242"/>
  <c r="H16"/>
  <c r="D8" i="240"/>
  <c r="D6" s="1"/>
  <c r="E15" i="242"/>
  <c r="F16"/>
  <c r="C15" l="1"/>
  <c r="C16"/>
  <c r="C17" i="239" l="1"/>
  <c r="C16"/>
  <c r="C15"/>
  <c r="C14"/>
  <c r="C13"/>
  <c r="C12"/>
  <c r="C11"/>
  <c r="C10"/>
  <c r="C9"/>
  <c r="C8"/>
  <c r="C7"/>
  <c r="I6"/>
  <c r="H6"/>
  <c r="G6"/>
  <c r="F6"/>
  <c r="E6"/>
  <c r="D6"/>
  <c r="C6"/>
  <c r="C25" l="1"/>
  <c r="D6" i="238" l="1"/>
  <c r="E6"/>
  <c r="F6"/>
  <c r="G6"/>
  <c r="H6"/>
  <c r="I6"/>
  <c r="C7"/>
  <c r="C8"/>
  <c r="C9"/>
  <c r="C10"/>
  <c r="C11"/>
  <c r="C12"/>
  <c r="C13"/>
  <c r="C14"/>
  <c r="C15"/>
  <c r="C16"/>
  <c r="C17"/>
  <c r="C17" i="237"/>
  <c r="I15"/>
  <c r="C15"/>
  <c r="D15"/>
  <c r="E15"/>
  <c r="F15"/>
  <c r="G15"/>
  <c r="H15"/>
  <c r="D16"/>
  <c r="E16"/>
  <c r="F16"/>
  <c r="G16"/>
  <c r="H16"/>
  <c r="D17"/>
  <c r="E17"/>
  <c r="F17"/>
  <c r="G17"/>
  <c r="H17"/>
  <c r="D6" i="236"/>
  <c r="C6" s="1"/>
  <c r="E6"/>
  <c r="F6"/>
  <c r="G6"/>
  <c r="H6"/>
  <c r="I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6" i="235"/>
  <c r="D10" s="1"/>
  <c r="D12"/>
  <c r="D11" l="1"/>
  <c r="C16" i="237"/>
  <c r="C6" i="238"/>
  <c r="D7" i="235"/>
  <c r="D8"/>
  <c r="I17" i="237"/>
  <c r="D9" i="235"/>
  <c r="I16" i="237"/>
  <c r="C25" i="234"/>
  <c r="D17" i="233"/>
  <c r="D16"/>
  <c r="D15"/>
  <c r="C9"/>
  <c r="C6" s="1"/>
  <c r="C8"/>
  <c r="C7"/>
  <c r="E6"/>
  <c r="E15" s="1"/>
  <c r="D6"/>
  <c r="E6" i="232"/>
  <c r="D6"/>
  <c r="C6" s="1"/>
  <c r="D6" i="231"/>
  <c r="C6"/>
  <c r="C25" i="238" l="1"/>
  <c r="D6" i="235"/>
  <c r="C16" i="233"/>
  <c r="C15"/>
  <c r="E17"/>
  <c r="C17"/>
  <c r="E16"/>
  <c r="C17" i="230" l="1"/>
  <c r="C16"/>
  <c r="C15"/>
  <c r="C14"/>
  <c r="C13"/>
  <c r="C12"/>
  <c r="C11"/>
  <c r="C10"/>
  <c r="C9"/>
  <c r="C8"/>
  <c r="C7"/>
  <c r="I6"/>
  <c r="H6"/>
  <c r="G6"/>
  <c r="F6"/>
  <c r="E6"/>
  <c r="D6"/>
  <c r="G17" i="229"/>
  <c r="I16"/>
  <c r="F16"/>
  <c r="E16"/>
  <c r="I15"/>
  <c r="F15"/>
  <c r="E15"/>
  <c r="C9"/>
  <c r="C8"/>
  <c r="C7"/>
  <c r="I6"/>
  <c r="I17" s="1"/>
  <c r="H6"/>
  <c r="H17" s="1"/>
  <c r="G6"/>
  <c r="G16" s="1"/>
  <c r="F6"/>
  <c r="F17" s="1"/>
  <c r="E6"/>
  <c r="E17" s="1"/>
  <c r="D6"/>
  <c r="D17" s="1"/>
  <c r="I6" i="228"/>
  <c r="H6"/>
  <c r="G6"/>
  <c r="F6"/>
  <c r="E6"/>
  <c r="D6"/>
  <c r="C6"/>
  <c r="D12" i="227"/>
  <c r="D8"/>
  <c r="C6"/>
  <c r="D9" s="1"/>
  <c r="C16" i="229" l="1"/>
  <c r="D7" i="227"/>
  <c r="D15" i="229"/>
  <c r="D16"/>
  <c r="C6"/>
  <c r="C17" s="1"/>
  <c r="D11" i="227"/>
  <c r="H15" i="229"/>
  <c r="C6" i="230"/>
  <c r="D10" i="227"/>
  <c r="G15" i="229"/>
  <c r="H16"/>
  <c r="D6" i="227" l="1"/>
  <c r="C15" i="229"/>
  <c r="C17" i="226" l="1"/>
  <c r="C16"/>
  <c r="C15"/>
  <c r="C14"/>
  <c r="C13"/>
  <c r="C12"/>
  <c r="C11"/>
  <c r="C10"/>
  <c r="C9"/>
  <c r="C8"/>
  <c r="C7"/>
  <c r="N6"/>
  <c r="M6"/>
  <c r="L6"/>
  <c r="K6"/>
  <c r="J6"/>
  <c r="I6"/>
  <c r="H6"/>
  <c r="G6"/>
  <c r="F6"/>
  <c r="E6"/>
  <c r="D6"/>
  <c r="E35" i="225"/>
  <c r="E33"/>
  <c r="E31"/>
  <c r="E29"/>
  <c r="F28"/>
  <c r="E28"/>
  <c r="D28"/>
  <c r="C28" s="1"/>
  <c r="E27"/>
  <c r="E25"/>
  <c r="C17"/>
  <c r="D35" s="1"/>
  <c r="C16"/>
  <c r="E34" s="1"/>
  <c r="C15"/>
  <c r="D33" s="1"/>
  <c r="C14"/>
  <c r="E32" s="1"/>
  <c r="C13"/>
  <c r="D31" s="1"/>
  <c r="C12"/>
  <c r="D30" s="1"/>
  <c r="C11"/>
  <c r="D29" s="1"/>
  <c r="C10"/>
  <c r="C9"/>
  <c r="D27" s="1"/>
  <c r="C8"/>
  <c r="D26" s="1"/>
  <c r="C7"/>
  <c r="D25" s="1"/>
  <c r="F6"/>
  <c r="E6"/>
  <c r="D6"/>
  <c r="N6" i="224"/>
  <c r="M6"/>
  <c r="L6"/>
  <c r="K6"/>
  <c r="J6"/>
  <c r="I6"/>
  <c r="H6"/>
  <c r="G6"/>
  <c r="F6"/>
  <c r="E6"/>
  <c r="D6"/>
  <c r="C6"/>
  <c r="D17" i="223"/>
  <c r="D16"/>
  <c r="D15"/>
  <c r="D14"/>
  <c r="D11"/>
  <c r="D9"/>
  <c r="D8"/>
  <c r="D7"/>
  <c r="C6"/>
  <c r="D10" s="1"/>
  <c r="C29" i="225" l="1"/>
  <c r="F26"/>
  <c r="F30"/>
  <c r="C30" s="1"/>
  <c r="F32"/>
  <c r="F34"/>
  <c r="E26"/>
  <c r="C26" s="1"/>
  <c r="E30"/>
  <c r="C6"/>
  <c r="E24" s="1"/>
  <c r="D32"/>
  <c r="C32" s="1"/>
  <c r="D34"/>
  <c r="D13" i="223"/>
  <c r="C6" i="226"/>
  <c r="D12" i="223"/>
  <c r="D6" s="1"/>
  <c r="F25" i="225"/>
  <c r="C25" s="1"/>
  <c r="F27"/>
  <c r="C27" s="1"/>
  <c r="F29"/>
  <c r="F31"/>
  <c r="C31" s="1"/>
  <c r="F33"/>
  <c r="C33" s="1"/>
  <c r="F35"/>
  <c r="C35" s="1"/>
  <c r="C34" l="1"/>
  <c r="D24"/>
  <c r="F24"/>
  <c r="C24" l="1"/>
  <c r="C17" i="222"/>
  <c r="C16"/>
  <c r="C15"/>
  <c r="C14"/>
  <c r="C13"/>
  <c r="C12"/>
  <c r="C11"/>
  <c r="C10"/>
  <c r="C9"/>
  <c r="C8"/>
  <c r="C7"/>
  <c r="H6"/>
  <c r="G6"/>
  <c r="F6"/>
  <c r="E6"/>
  <c r="D6"/>
  <c r="E18" i="221"/>
  <c r="C18"/>
  <c r="F17"/>
  <c r="E17"/>
  <c r="G16"/>
  <c r="E16"/>
  <c r="C16"/>
  <c r="C9"/>
  <c r="C19" s="1"/>
  <c r="C8"/>
  <c r="C7"/>
  <c r="C17" s="1"/>
  <c r="H6"/>
  <c r="G6"/>
  <c r="G18" s="1"/>
  <c r="F6"/>
  <c r="F18" s="1"/>
  <c r="E6"/>
  <c r="E19" s="1"/>
  <c r="D6"/>
  <c r="D17" s="1"/>
  <c r="C6"/>
  <c r="C53" i="220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H6"/>
  <c r="G6"/>
  <c r="F6"/>
  <c r="E6"/>
  <c r="D6"/>
  <c r="C6"/>
  <c r="D6" i="219"/>
  <c r="C6"/>
  <c r="C6" i="222" l="1"/>
  <c r="F16" i="221"/>
  <c r="D18"/>
  <c r="G19"/>
  <c r="F19"/>
  <c r="D16"/>
  <c r="G17"/>
  <c r="D19"/>
  <c r="C25" i="222" l="1"/>
  <c r="C17" i="199" l="1"/>
  <c r="C16"/>
  <c r="C15"/>
  <c r="C14"/>
  <c r="C13"/>
  <c r="C12"/>
  <c r="C11"/>
  <c r="C10"/>
  <c r="C9"/>
  <c r="C8"/>
  <c r="C7"/>
  <c r="F6"/>
  <c r="C6" s="1"/>
  <c r="E6"/>
  <c r="D6"/>
  <c r="F17" i="198"/>
  <c r="F16"/>
  <c r="F15"/>
  <c r="C9"/>
  <c r="C8"/>
  <c r="C7"/>
  <c r="F6"/>
  <c r="E6"/>
  <c r="E16" s="1"/>
  <c r="D6"/>
  <c r="D16" s="1"/>
  <c r="C56" i="197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E6"/>
  <c r="D6"/>
  <c r="C6"/>
  <c r="D6" i="196"/>
  <c r="C6"/>
  <c r="C25" i="199" l="1"/>
  <c r="E17" i="198"/>
  <c r="C6"/>
  <c r="C16" s="1"/>
  <c r="D15"/>
  <c r="D17"/>
  <c r="E15"/>
  <c r="C15" l="1"/>
  <c r="C17"/>
  <c r="C17" i="195" l="1"/>
  <c r="C16"/>
  <c r="C15"/>
  <c r="C14"/>
  <c r="C13"/>
  <c r="C12"/>
  <c r="C11"/>
  <c r="C10"/>
  <c r="C9"/>
  <c r="C8"/>
  <c r="C7"/>
  <c r="K6"/>
  <c r="J6"/>
  <c r="I6"/>
  <c r="H6"/>
  <c r="G6"/>
  <c r="F6"/>
  <c r="E6"/>
  <c r="D6"/>
  <c r="F29" i="194"/>
  <c r="E29"/>
  <c r="D29"/>
  <c r="F28"/>
  <c r="E28"/>
  <c r="D28"/>
  <c r="F27"/>
  <c r="E27"/>
  <c r="D27"/>
  <c r="F26"/>
  <c r="E26"/>
  <c r="D26"/>
  <c r="F25"/>
  <c r="E25"/>
  <c r="D25"/>
  <c r="F24"/>
  <c r="E24"/>
  <c r="D24"/>
  <c r="F23"/>
  <c r="E23"/>
  <c r="D23"/>
  <c r="F22"/>
  <c r="E22"/>
  <c r="D22"/>
  <c r="D21"/>
  <c r="F6"/>
  <c r="F21" s="1"/>
  <c r="E6"/>
  <c r="E21" s="1"/>
  <c r="D6"/>
  <c r="C76" i="193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K6"/>
  <c r="J6"/>
  <c r="I6"/>
  <c r="H6"/>
  <c r="G6"/>
  <c r="F6"/>
  <c r="E6"/>
  <c r="D6"/>
  <c r="C6" s="1"/>
  <c r="D8" i="192"/>
  <c r="C6"/>
  <c r="D9" s="1"/>
  <c r="D7" l="1"/>
  <c r="D6" s="1"/>
  <c r="D14"/>
  <c r="D13"/>
  <c r="D11"/>
  <c r="D10"/>
  <c r="D12"/>
  <c r="C6" i="195"/>
  <c r="C17" i="191" l="1"/>
  <c r="C16"/>
  <c r="C15"/>
  <c r="C14"/>
  <c r="C13"/>
  <c r="C12"/>
  <c r="C11"/>
  <c r="C10"/>
  <c r="C9"/>
  <c r="C8"/>
  <c r="C7"/>
  <c r="E6"/>
  <c r="D6"/>
  <c r="E17" i="190"/>
  <c r="D17"/>
  <c r="C17"/>
  <c r="E16"/>
  <c r="D16"/>
  <c r="E15"/>
  <c r="D15"/>
  <c r="C9"/>
  <c r="C8"/>
  <c r="C16" s="1"/>
  <c r="C7"/>
  <c r="C15" s="1"/>
  <c r="C6"/>
  <c r="C71" i="189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C6" s="1"/>
  <c r="D6"/>
  <c r="D8" i="188"/>
  <c r="D7"/>
  <c r="D6"/>
  <c r="C6" i="191" l="1"/>
  <c r="C25" l="1"/>
  <c r="O76" i="187" l="1"/>
  <c r="N76"/>
  <c r="M76"/>
  <c r="L76"/>
  <c r="K76"/>
  <c r="J76"/>
  <c r="I76"/>
  <c r="H76"/>
  <c r="G76"/>
  <c r="F76"/>
  <c r="E76"/>
  <c r="C17"/>
  <c r="C16"/>
  <c r="C15"/>
  <c r="C14"/>
  <c r="C13"/>
  <c r="C12"/>
  <c r="C11"/>
  <c r="C10"/>
  <c r="C9"/>
  <c r="C8"/>
  <c r="C7"/>
  <c r="M6"/>
  <c r="L6"/>
  <c r="K6"/>
  <c r="J6"/>
  <c r="I6"/>
  <c r="H6"/>
  <c r="G6"/>
  <c r="F6"/>
  <c r="E6"/>
  <c r="D6"/>
  <c r="F34" i="186"/>
  <c r="D34"/>
  <c r="F33"/>
  <c r="E32"/>
  <c r="D32"/>
  <c r="E31"/>
  <c r="F29"/>
  <c r="E29"/>
  <c r="F28"/>
  <c r="F26"/>
  <c r="D26"/>
  <c r="C16"/>
  <c r="E26" s="1"/>
  <c r="C15"/>
  <c r="F27" s="1"/>
  <c r="C14"/>
  <c r="D28" s="1"/>
  <c r="C13"/>
  <c r="D29" s="1"/>
  <c r="C12"/>
  <c r="E30" s="1"/>
  <c r="C11"/>
  <c r="D31" s="1"/>
  <c r="C10"/>
  <c r="F32" s="1"/>
  <c r="C9"/>
  <c r="D33" s="1"/>
  <c r="C8"/>
  <c r="E34" s="1"/>
  <c r="C7"/>
  <c r="F35" s="1"/>
  <c r="F6"/>
  <c r="E6"/>
  <c r="D6"/>
  <c r="C62" i="185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 s="1"/>
  <c r="M6"/>
  <c r="L6"/>
  <c r="K6"/>
  <c r="J6"/>
  <c r="I6"/>
  <c r="H6"/>
  <c r="G6"/>
  <c r="F6"/>
  <c r="E6"/>
  <c r="D6"/>
  <c r="D16" i="184"/>
  <c r="D8"/>
  <c r="C6"/>
  <c r="D10" s="1"/>
  <c r="E28" i="186" l="1"/>
  <c r="D9" i="184"/>
  <c r="E27" i="186"/>
  <c r="D30"/>
  <c r="E35"/>
  <c r="D27"/>
  <c r="D35"/>
  <c r="D7" i="184"/>
  <c r="D15"/>
  <c r="D6"/>
  <c r="D14"/>
  <c r="F31" i="186"/>
  <c r="D13" i="184"/>
  <c r="C6" i="186"/>
  <c r="E25" s="1"/>
  <c r="D11" i="184"/>
  <c r="F30" i="186"/>
  <c r="E33"/>
  <c r="C6" i="187"/>
  <c r="D12" i="184"/>
  <c r="D25" i="186" l="1"/>
  <c r="F25"/>
  <c r="C9" i="170" l="1"/>
  <c r="C8"/>
  <c r="C16" i="183"/>
  <c r="C15"/>
  <c r="C14"/>
  <c r="C13"/>
  <c r="C12"/>
  <c r="C11"/>
  <c r="C10"/>
  <c r="C9"/>
  <c r="C8"/>
  <c r="C7"/>
  <c r="F6"/>
  <c r="E6"/>
  <c r="D6"/>
  <c r="C6"/>
  <c r="D17" i="182"/>
  <c r="E16"/>
  <c r="D15"/>
  <c r="C9"/>
  <c r="C8"/>
  <c r="C7"/>
  <c r="F6"/>
  <c r="F16" s="1"/>
  <c r="E6"/>
  <c r="E17" s="1"/>
  <c r="D6"/>
  <c r="D16" s="1"/>
  <c r="C6"/>
  <c r="C17" s="1"/>
  <c r="C70" i="181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E6"/>
  <c r="D6"/>
  <c r="C6" s="1"/>
  <c r="C6" i="180"/>
  <c r="D7" s="1"/>
  <c r="D6" l="1"/>
  <c r="D8"/>
  <c r="F17" i="182"/>
  <c r="D9" i="180"/>
  <c r="C16" i="182"/>
  <c r="F15"/>
  <c r="E15"/>
  <c r="C15"/>
  <c r="G78" i="179" l="1"/>
  <c r="F78"/>
  <c r="E78"/>
  <c r="D78"/>
  <c r="C17"/>
  <c r="C16"/>
  <c r="C15"/>
  <c r="C14"/>
  <c r="C13"/>
  <c r="C12"/>
  <c r="C11"/>
  <c r="C10"/>
  <c r="C9"/>
  <c r="C8"/>
  <c r="C7"/>
  <c r="C6"/>
  <c r="F17" i="178"/>
  <c r="E17"/>
  <c r="D17"/>
  <c r="C17"/>
  <c r="F16"/>
  <c r="E16"/>
  <c r="D16"/>
  <c r="F15"/>
  <c r="E15"/>
  <c r="D15"/>
  <c r="C15"/>
  <c r="C9"/>
  <c r="C8"/>
  <c r="C7"/>
  <c r="C6"/>
  <c r="C16" s="1"/>
  <c r="C57" i="17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C6" s="1"/>
  <c r="E6"/>
  <c r="D6"/>
  <c r="C17" i="175" l="1"/>
  <c r="C16"/>
  <c r="C15"/>
  <c r="C14"/>
  <c r="C13"/>
  <c r="C12"/>
  <c r="C11"/>
  <c r="C10"/>
  <c r="C9"/>
  <c r="C8"/>
  <c r="C7"/>
  <c r="I6"/>
  <c r="H6"/>
  <c r="G6"/>
  <c r="F6"/>
  <c r="E6"/>
  <c r="D6"/>
  <c r="I16" i="174"/>
  <c r="G16"/>
  <c r="F16"/>
  <c r="D16"/>
  <c r="I15"/>
  <c r="F15"/>
  <c r="D15"/>
  <c r="C15"/>
  <c r="C9"/>
  <c r="C8"/>
  <c r="C16" s="1"/>
  <c r="C7"/>
  <c r="I6"/>
  <c r="I17" s="1"/>
  <c r="H6"/>
  <c r="H16" s="1"/>
  <c r="G6"/>
  <c r="G17" s="1"/>
  <c r="F6"/>
  <c r="F17" s="1"/>
  <c r="E6"/>
  <c r="E16" s="1"/>
  <c r="D6"/>
  <c r="D17" s="1"/>
  <c r="C6"/>
  <c r="C17" s="1"/>
  <c r="C64" i="173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I6"/>
  <c r="H6"/>
  <c r="G6"/>
  <c r="F6"/>
  <c r="E6"/>
  <c r="D6"/>
  <c r="C6" s="1"/>
  <c r="D11" i="172"/>
  <c r="D10"/>
  <c r="D8"/>
  <c r="C6"/>
  <c r="D7" s="1"/>
  <c r="E17" i="174" l="1"/>
  <c r="H15"/>
  <c r="C6" i="175"/>
  <c r="H17" i="174"/>
  <c r="D12" i="172"/>
  <c r="G15" i="174"/>
  <c r="E15"/>
  <c r="D9" i="172"/>
  <c r="D6" s="1"/>
  <c r="C25" i="175" l="1"/>
  <c r="C17" i="171" l="1"/>
  <c r="C16"/>
  <c r="C15"/>
  <c r="C14"/>
  <c r="C13"/>
  <c r="C12"/>
  <c r="C11"/>
  <c r="C10"/>
  <c r="C9"/>
  <c r="C8"/>
  <c r="C7"/>
  <c r="H6"/>
  <c r="G6"/>
  <c r="F6"/>
  <c r="E6"/>
  <c r="D6"/>
  <c r="C7" i="170"/>
  <c r="H6"/>
  <c r="H17" s="1"/>
  <c r="G6"/>
  <c r="F6"/>
  <c r="E6"/>
  <c r="E17" s="1"/>
  <c r="D6"/>
  <c r="D15" s="1"/>
  <c r="C57" i="169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K59" s="1"/>
  <c r="C11"/>
  <c r="K58" s="1"/>
  <c r="C10"/>
  <c r="C9"/>
  <c r="C8"/>
  <c r="C7"/>
  <c r="H6"/>
  <c r="G6"/>
  <c r="F6"/>
  <c r="E6"/>
  <c r="D6"/>
  <c r="C6" s="1"/>
  <c r="D6" i="168"/>
  <c r="C6"/>
  <c r="E15" i="170" l="1"/>
  <c r="G17"/>
  <c r="G15"/>
  <c r="F15"/>
  <c r="M16" i="169"/>
  <c r="K54"/>
  <c r="K60"/>
  <c r="K61"/>
  <c r="K55"/>
  <c r="K63"/>
  <c r="K56"/>
  <c r="K57"/>
  <c r="K62"/>
  <c r="C6" i="170"/>
  <c r="F17"/>
  <c r="H15"/>
  <c r="D17"/>
  <c r="C6" i="171"/>
  <c r="C17" i="170" l="1"/>
  <c r="C15"/>
  <c r="G77" i="167" l="1"/>
  <c r="I73" s="1"/>
  <c r="F77"/>
  <c r="E77"/>
  <c r="D77"/>
  <c r="C17"/>
  <c r="C16"/>
  <c r="C15"/>
  <c r="C14"/>
  <c r="C13"/>
  <c r="C12"/>
  <c r="C11"/>
  <c r="C10"/>
  <c r="C9"/>
  <c r="C8"/>
  <c r="C7"/>
  <c r="F6"/>
  <c r="E6"/>
  <c r="D6"/>
  <c r="C6"/>
  <c r="D17" i="166"/>
  <c r="D15"/>
  <c r="C9"/>
  <c r="C8"/>
  <c r="C7"/>
  <c r="F6"/>
  <c r="C6" s="1"/>
  <c r="E6"/>
  <c r="E17" s="1"/>
  <c r="D6"/>
  <c r="D16" s="1"/>
  <c r="C63" i="165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E6"/>
  <c r="D6"/>
  <c r="C6"/>
  <c r="D9" i="164"/>
  <c r="D7"/>
  <c r="D6" s="1"/>
  <c r="C6"/>
  <c r="D8" s="1"/>
  <c r="C15" i="166" l="1"/>
  <c r="C16"/>
  <c r="C17"/>
  <c r="F16"/>
  <c r="E16"/>
  <c r="F15"/>
  <c r="F17"/>
  <c r="C25" i="167"/>
  <c r="E15" i="166"/>
  <c r="C25" i="163" l="1"/>
  <c r="C17"/>
  <c r="C9" i="162"/>
  <c r="C8"/>
  <c r="C7"/>
  <c r="F6"/>
  <c r="F17" s="1"/>
  <c r="E6"/>
  <c r="E17" s="1"/>
  <c r="D6"/>
  <c r="D17" s="1"/>
  <c r="F16" l="1"/>
  <c r="F18"/>
  <c r="E16"/>
  <c r="E18"/>
  <c r="D16"/>
  <c r="D18"/>
  <c r="C6"/>
  <c r="C16" s="1"/>
  <c r="F15" l="1"/>
  <c r="D15"/>
  <c r="C18"/>
  <c r="C17"/>
  <c r="E15"/>
  <c r="C15" l="1"/>
  <c r="D6" i="159"/>
  <c r="E6"/>
  <c r="F6"/>
  <c r="G6"/>
  <c r="C7"/>
  <c r="C8"/>
  <c r="C9"/>
  <c r="C10"/>
  <c r="C11"/>
  <c r="C12"/>
  <c r="C13"/>
  <c r="C14"/>
  <c r="C15"/>
  <c r="C16"/>
  <c r="C17"/>
  <c r="C6" i="158"/>
  <c r="C16" s="1"/>
  <c r="D6"/>
  <c r="D16" s="1"/>
  <c r="E6"/>
  <c r="F6"/>
  <c r="G6"/>
  <c r="C7"/>
  <c r="C8"/>
  <c r="C9"/>
  <c r="C17" s="1"/>
  <c r="C15"/>
  <c r="E15"/>
  <c r="F15"/>
  <c r="G15"/>
  <c r="E16"/>
  <c r="F16"/>
  <c r="G16"/>
  <c r="E17"/>
  <c r="F17"/>
  <c r="G17"/>
  <c r="D6" i="157"/>
  <c r="C6" s="1"/>
  <c r="E6"/>
  <c r="F6"/>
  <c r="G6"/>
  <c r="C6" i="156"/>
  <c r="D7"/>
  <c r="D6" s="1"/>
  <c r="D8"/>
  <c r="D9"/>
  <c r="D10"/>
  <c r="C6" i="159" l="1"/>
  <c r="D17" i="158"/>
  <c r="D15"/>
  <c r="C17" i="155"/>
  <c r="C16"/>
  <c r="C15"/>
  <c r="C14"/>
  <c r="C13"/>
  <c r="C12"/>
  <c r="C11"/>
  <c r="C10"/>
  <c r="C9"/>
  <c r="C8"/>
  <c r="C7"/>
  <c r="J6"/>
  <c r="I6"/>
  <c r="H6"/>
  <c r="G6"/>
  <c r="F6"/>
  <c r="E6"/>
  <c r="D6"/>
  <c r="J17" i="154"/>
  <c r="I17"/>
  <c r="H17"/>
  <c r="D17"/>
  <c r="J16"/>
  <c r="I16"/>
  <c r="H16"/>
  <c r="D16"/>
  <c r="J15"/>
  <c r="I15"/>
  <c r="H15"/>
  <c r="D15"/>
  <c r="C9"/>
  <c r="C6" s="1"/>
  <c r="C8"/>
  <c r="C7"/>
  <c r="J6"/>
  <c r="I6"/>
  <c r="H6"/>
  <c r="G6"/>
  <c r="G15" s="1"/>
  <c r="F6"/>
  <c r="F17" s="1"/>
  <c r="E6"/>
  <c r="E17" s="1"/>
  <c r="D6"/>
  <c r="C25" i="159" l="1"/>
  <c r="C15" i="154"/>
  <c r="C16"/>
  <c r="G16"/>
  <c r="G17"/>
  <c r="F15"/>
  <c r="F16"/>
  <c r="E15"/>
  <c r="E16"/>
  <c r="C17"/>
  <c r="C6" i="155"/>
  <c r="C25" s="1"/>
  <c r="C17" i="153" l="1"/>
  <c r="C16"/>
  <c r="C15"/>
  <c r="C14"/>
  <c r="C13"/>
  <c r="C12"/>
  <c r="C11"/>
  <c r="C10"/>
  <c r="C9"/>
  <c r="C8"/>
  <c r="C7"/>
  <c r="F6"/>
  <c r="E6"/>
  <c r="D6"/>
  <c r="F18" i="152"/>
  <c r="F17"/>
  <c r="F16"/>
  <c r="F15" s="1"/>
  <c r="C9"/>
  <c r="C8"/>
  <c r="C7"/>
  <c r="F6"/>
  <c r="E6"/>
  <c r="E17" s="1"/>
  <c r="D6"/>
  <c r="D17" s="1"/>
  <c r="C64" i="151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C6" s="1"/>
  <c r="E6"/>
  <c r="D6"/>
  <c r="C6" i="150"/>
  <c r="D7" s="1"/>
  <c r="C17" i="152" l="1"/>
  <c r="C16"/>
  <c r="E18"/>
  <c r="D16"/>
  <c r="D15" s="1"/>
  <c r="D18"/>
  <c r="E16"/>
  <c r="E15" s="1"/>
  <c r="D9" i="150"/>
  <c r="D8"/>
  <c r="D6" s="1"/>
  <c r="C6" i="152"/>
  <c r="C18" s="1"/>
  <c r="C6" i="153"/>
  <c r="C25" l="1"/>
  <c r="C15" i="152"/>
  <c r="C17" i="149" l="1"/>
  <c r="C16"/>
  <c r="C15"/>
  <c r="C14"/>
  <c r="C13"/>
  <c r="C12"/>
  <c r="C11"/>
  <c r="C10"/>
  <c r="C9"/>
  <c r="C8"/>
  <c r="C7"/>
  <c r="G6"/>
  <c r="F6"/>
  <c r="E6"/>
  <c r="D6"/>
  <c r="C6" l="1"/>
  <c r="C25" l="1"/>
  <c r="C69" i="40" l="1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J6"/>
  <c r="I6"/>
  <c r="H6"/>
  <c r="G6"/>
  <c r="F6"/>
  <c r="E6"/>
  <c r="C6" s="1"/>
  <c r="D6"/>
  <c r="D6" i="39"/>
  <c r="C6"/>
  <c r="C17" i="29" l="1"/>
  <c r="G16"/>
  <c r="C9"/>
  <c r="C8"/>
  <c r="C16" s="1"/>
  <c r="C7"/>
  <c r="C15" s="1"/>
  <c r="G6"/>
  <c r="G15" s="1"/>
  <c r="F6"/>
  <c r="F15" s="1"/>
  <c r="E6"/>
  <c r="E15" s="1"/>
  <c r="D6"/>
  <c r="D15" s="1"/>
  <c r="C67" i="28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G6"/>
  <c r="F6"/>
  <c r="E6"/>
  <c r="D6"/>
  <c r="C6" s="1"/>
  <c r="D10" i="27"/>
  <c r="D9"/>
  <c r="D8"/>
  <c r="D7"/>
  <c r="D6"/>
  <c r="C17" i="25"/>
  <c r="C16"/>
  <c r="C15"/>
  <c r="C14"/>
  <c r="C13"/>
  <c r="C12"/>
  <c r="C11"/>
  <c r="C10"/>
  <c r="C9"/>
  <c r="C8"/>
  <c r="C7"/>
  <c r="G6"/>
  <c r="F6"/>
  <c r="E6"/>
  <c r="D6"/>
  <c r="F18" i="24"/>
  <c r="C9"/>
  <c r="C8"/>
  <c r="C7"/>
  <c r="G6"/>
  <c r="G18" s="1"/>
  <c r="F6"/>
  <c r="F17" s="1"/>
  <c r="E6"/>
  <c r="E17" s="1"/>
  <c r="D6"/>
  <c r="D17" s="1"/>
  <c r="C73" i="2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G6"/>
  <c r="F6"/>
  <c r="E6"/>
  <c r="D6"/>
  <c r="C6" s="1"/>
  <c r="D6" i="22"/>
  <c r="C6"/>
  <c r="C16" i="24" l="1"/>
  <c r="G16"/>
  <c r="E18"/>
  <c r="F16" i="29"/>
  <c r="C6" i="24"/>
  <c r="C17" s="1"/>
  <c r="F16"/>
  <c r="F15" s="1"/>
  <c r="D18"/>
  <c r="E16" i="29"/>
  <c r="E16" i="24"/>
  <c r="E15" s="1"/>
  <c r="D16" i="29"/>
  <c r="G17"/>
  <c r="D16" i="24"/>
  <c r="G17"/>
  <c r="F17" i="29"/>
  <c r="E17"/>
  <c r="C6" i="25"/>
  <c r="D17" i="29"/>
  <c r="C25" i="25" l="1"/>
  <c r="C15" i="24"/>
  <c r="G15"/>
  <c r="C18"/>
  <c r="D15"/>
  <c r="C16" i="18" l="1"/>
  <c r="C15"/>
  <c r="C14"/>
  <c r="C13"/>
  <c r="C12"/>
  <c r="C11"/>
  <c r="C10"/>
  <c r="C9"/>
  <c r="C8"/>
  <c r="C7"/>
  <c r="L6"/>
  <c r="K6"/>
  <c r="J6"/>
  <c r="I6"/>
  <c r="H6"/>
  <c r="G6"/>
  <c r="F6"/>
  <c r="E6"/>
  <c r="D6"/>
  <c r="K43" i="17"/>
  <c r="L41"/>
  <c r="K41"/>
  <c r="L39"/>
  <c r="K39"/>
  <c r="L37"/>
  <c r="K37"/>
  <c r="K35"/>
  <c r="E31"/>
  <c r="F29"/>
  <c r="E29"/>
  <c r="F27"/>
  <c r="E27"/>
  <c r="F25"/>
  <c r="E25"/>
  <c r="E23"/>
  <c r="C15"/>
  <c r="L35" s="1"/>
  <c r="C14"/>
  <c r="J36" s="1"/>
  <c r="C13"/>
  <c r="J37" s="1"/>
  <c r="I37" s="1"/>
  <c r="C12"/>
  <c r="J38" s="1"/>
  <c r="C11"/>
  <c r="J39" s="1"/>
  <c r="I39" s="1"/>
  <c r="C10"/>
  <c r="J40" s="1"/>
  <c r="C9"/>
  <c r="J41" s="1"/>
  <c r="I41" s="1"/>
  <c r="C8"/>
  <c r="J42" s="1"/>
  <c r="C7"/>
  <c r="L43" s="1"/>
  <c r="F6"/>
  <c r="E6"/>
  <c r="D6"/>
  <c r="C82" i="16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L6"/>
  <c r="K6"/>
  <c r="J6"/>
  <c r="I6"/>
  <c r="H6"/>
  <c r="G6"/>
  <c r="F6"/>
  <c r="E6"/>
  <c r="D6"/>
  <c r="C6" s="1"/>
  <c r="D15" i="15"/>
  <c r="D14"/>
  <c r="D13"/>
  <c r="D12"/>
  <c r="D11"/>
  <c r="D10"/>
  <c r="D9"/>
  <c r="D8"/>
  <c r="D7"/>
  <c r="D6"/>
  <c r="M78" i="13"/>
  <c r="L78"/>
  <c r="K78"/>
  <c r="J78"/>
  <c r="I78"/>
  <c r="H78"/>
  <c r="G78"/>
  <c r="F78"/>
  <c r="E78"/>
  <c r="D78"/>
  <c r="C17"/>
  <c r="C16"/>
  <c r="C15"/>
  <c r="C14"/>
  <c r="C13"/>
  <c r="C12"/>
  <c r="C6" s="1"/>
  <c r="C11"/>
  <c r="C10"/>
  <c r="C9"/>
  <c r="C8"/>
  <c r="C7"/>
  <c r="L6"/>
  <c r="K6"/>
  <c r="J6"/>
  <c r="I6"/>
  <c r="H6"/>
  <c r="G6"/>
  <c r="F6"/>
  <c r="E6"/>
  <c r="D6"/>
  <c r="L17" i="12"/>
  <c r="D17"/>
  <c r="I16"/>
  <c r="H16"/>
  <c r="G16"/>
  <c r="F16"/>
  <c r="K15"/>
  <c r="J15"/>
  <c r="I15"/>
  <c r="H15"/>
  <c r="C9"/>
  <c r="C8"/>
  <c r="C7"/>
  <c r="L6"/>
  <c r="L15" s="1"/>
  <c r="K6"/>
  <c r="K16" s="1"/>
  <c r="J6"/>
  <c r="J16" s="1"/>
  <c r="I6"/>
  <c r="I17" s="1"/>
  <c r="H6"/>
  <c r="H17" s="1"/>
  <c r="G6"/>
  <c r="G17" s="1"/>
  <c r="F6"/>
  <c r="F17" s="1"/>
  <c r="E6"/>
  <c r="E17" s="1"/>
  <c r="D6"/>
  <c r="D15" s="1"/>
  <c r="C71" i="1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L6"/>
  <c r="K6"/>
  <c r="J6"/>
  <c r="I6"/>
  <c r="H6"/>
  <c r="C6" s="1"/>
  <c r="G6"/>
  <c r="F6"/>
  <c r="E6"/>
  <c r="D6"/>
  <c r="C6" i="10"/>
  <c r="D14" s="1"/>
  <c r="C17" i="8"/>
  <c r="C16"/>
  <c r="C15"/>
  <c r="C14"/>
  <c r="C13"/>
  <c r="C12"/>
  <c r="C11"/>
  <c r="C10"/>
  <c r="C9"/>
  <c r="C8"/>
  <c r="C7"/>
  <c r="G6"/>
  <c r="F6"/>
  <c r="E6"/>
  <c r="D6"/>
  <c r="C6"/>
  <c r="E18" i="7"/>
  <c r="E17"/>
  <c r="D17"/>
  <c r="E16"/>
  <c r="E15" s="1"/>
  <c r="C9"/>
  <c r="C18" s="1"/>
  <c r="C8"/>
  <c r="C6" s="1"/>
  <c r="C7"/>
  <c r="G6"/>
  <c r="G17" s="1"/>
  <c r="F6"/>
  <c r="F17" s="1"/>
  <c r="E6"/>
  <c r="D6"/>
  <c r="D16" s="1"/>
  <c r="C70" i="6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6" s="1"/>
  <c r="C10"/>
  <c r="C9"/>
  <c r="C8"/>
  <c r="C7"/>
  <c r="G6"/>
  <c r="F6"/>
  <c r="E6"/>
  <c r="D6"/>
  <c r="D10" i="4"/>
  <c r="D9"/>
  <c r="D8"/>
  <c r="D7"/>
  <c r="D6"/>
  <c r="D13" i="10" l="1"/>
  <c r="I40" i="17"/>
  <c r="J34"/>
  <c r="D23"/>
  <c r="D25"/>
  <c r="C25" s="1"/>
  <c r="D27"/>
  <c r="C27" s="1"/>
  <c r="D29"/>
  <c r="C29" s="1"/>
  <c r="D31"/>
  <c r="C31" s="1"/>
  <c r="J35"/>
  <c r="I35" s="1"/>
  <c r="J43"/>
  <c r="I43" s="1"/>
  <c r="C6"/>
  <c r="D22" s="1"/>
  <c r="F22"/>
  <c r="F24"/>
  <c r="F26"/>
  <c r="F28"/>
  <c r="F30"/>
  <c r="L34"/>
  <c r="L36"/>
  <c r="L38"/>
  <c r="L40"/>
  <c r="L42"/>
  <c r="E24"/>
  <c r="E26"/>
  <c r="E28"/>
  <c r="E30"/>
  <c r="K36"/>
  <c r="I36" s="1"/>
  <c r="K38"/>
  <c r="I38" s="1"/>
  <c r="K40"/>
  <c r="K42"/>
  <c r="I42" s="1"/>
  <c r="D24"/>
  <c r="C24" s="1"/>
  <c r="D26"/>
  <c r="D28"/>
  <c r="D30"/>
  <c r="C6" i="18"/>
  <c r="F23" i="17"/>
  <c r="F31"/>
  <c r="C15" i="12"/>
  <c r="D12" i="10"/>
  <c r="G15" i="12"/>
  <c r="E16"/>
  <c r="K17"/>
  <c r="D11" i="10"/>
  <c r="C6" i="12"/>
  <c r="C16" s="1"/>
  <c r="F15"/>
  <c r="D16"/>
  <c r="L16"/>
  <c r="J17"/>
  <c r="D10" i="10"/>
  <c r="E15" i="12"/>
  <c r="D9" i="10"/>
  <c r="D8"/>
  <c r="D7"/>
  <c r="D6" s="1"/>
  <c r="D15"/>
  <c r="C16" i="7"/>
  <c r="G18"/>
  <c r="C17"/>
  <c r="F18"/>
  <c r="G16"/>
  <c r="G15" s="1"/>
  <c r="F16"/>
  <c r="F15" s="1"/>
  <c r="D18"/>
  <c r="D15" s="1"/>
  <c r="C22" i="17" l="1"/>
  <c r="C26"/>
  <c r="C28"/>
  <c r="C30"/>
  <c r="K34"/>
  <c r="I34" s="1"/>
  <c r="E22"/>
  <c r="C23"/>
  <c r="C17" i="12"/>
  <c r="C15" i="7"/>
</calcChain>
</file>

<file path=xl/comments1.xml><?xml version="1.0" encoding="utf-8"?>
<comments xmlns="http://schemas.openxmlformats.org/spreadsheetml/2006/main">
  <authors>
    <author>perla.rosario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perla.rosario:</t>
        </r>
        <r>
          <rPr>
            <sz val="9"/>
            <color indexed="81"/>
            <rFont val="Tahoma"/>
            <family val="2"/>
          </rPr>
          <t xml:space="preserve">
Orden inverso del rango de empleados</t>
        </r>
      </text>
    </comment>
  </commentList>
</comments>
</file>

<file path=xl/sharedStrings.xml><?xml version="1.0" encoding="utf-8"?>
<sst xmlns="http://schemas.openxmlformats.org/spreadsheetml/2006/main" count="5240" uniqueCount="670">
  <si>
    <t>Espailllat</t>
  </si>
  <si>
    <t>Puerto Plata</t>
  </si>
  <si>
    <t>Santiago</t>
  </si>
  <si>
    <t>Espaillat</t>
  </si>
  <si>
    <t>Provincia</t>
  </si>
  <si>
    <t>ESPAILLAT: Cantidad y porcentaje de establecimientos, según municipio</t>
  </si>
  <si>
    <t>Municipio</t>
  </si>
  <si>
    <t>Cantidad</t>
  </si>
  <si>
    <t>Porcentaje</t>
  </si>
  <si>
    <t>Total</t>
  </si>
  <si>
    <t>Moca</t>
  </si>
  <si>
    <t>Gaspar Hernández</t>
  </si>
  <si>
    <t>Cayetano Germosén</t>
  </si>
  <si>
    <t>Jamao al Norte</t>
  </si>
  <si>
    <t>ESPAILLAT: Cantidad de establecimientos, según municipio</t>
  </si>
  <si>
    <t>ESPAILLAT: Cantidad de establecimientos por municipio, según división de actividad económica</t>
  </si>
  <si>
    <t>División de actividad económica</t>
  </si>
  <si>
    <t>Elaboración de productos alimenticios</t>
  </si>
  <si>
    <t xml:space="preserve"> Elaboración de bebidas</t>
  </si>
  <si>
    <t>Comercio al por mayor, excepto de los vehículos de motor y las motocicletas</t>
  </si>
  <si>
    <t xml:space="preserve"> Elaboración de productos de tabaco</t>
  </si>
  <si>
    <t>Servicios financieros, excepto seguros y fondos de pensiones</t>
  </si>
  <si>
    <t>Fabricación de productos textiles</t>
  </si>
  <si>
    <t>Reparación de computadoras y enseres de uso personal y doméstico</t>
  </si>
  <si>
    <t xml:space="preserve"> Fabricación de prendas de vestir</t>
  </si>
  <si>
    <t>Enseñanza</t>
  </si>
  <si>
    <t xml:space="preserve"> Fabricación de cueros y productos conexos</t>
  </si>
  <si>
    <t>Actividades de asociaciones u organizaciones</t>
  </si>
  <si>
    <t>Producción de madera y fabricación de productos de madera y corcho, excepto muebles; fabricación de artículos de paja y  y de materiales trenzables</t>
  </si>
  <si>
    <t>Comercio y reparación de vehículos automotores y motocicletas</t>
  </si>
  <si>
    <t>Actividades de impresión y reproducción de grabaciones</t>
  </si>
  <si>
    <t>Otras actividades de servicios</t>
  </si>
  <si>
    <t>Fabricación de sustancias y productos químicos</t>
  </si>
  <si>
    <t>Actividades de servicio de comidas y bebidas</t>
  </si>
  <si>
    <t>Fabricación de productos de caucho y plástico</t>
  </si>
  <si>
    <t>Actividades de juegos de azar y apuestas</t>
  </si>
  <si>
    <t>Fabricación de otros productos minerales no metálicos</t>
  </si>
  <si>
    <t>Comercio al por menor, excepto el comercio de vehículos automotores y motocicletas</t>
  </si>
  <si>
    <t xml:space="preserve"> Fabricación de productos derivados del metal, excepto maquinaria y equipo</t>
  </si>
  <si>
    <t>Fabricación de los productos informáticos, electrónicos y ópticos</t>
  </si>
  <si>
    <t>Fabricación de equipo eléctrico</t>
  </si>
  <si>
    <t>Fabricación de la maquinaria y equipo n.c.p.</t>
  </si>
  <si>
    <t>Fabricación de vehículos automotores, remolques y semirremolques</t>
  </si>
  <si>
    <t>Fabricación de otros tipos de equipo de transporte</t>
  </si>
  <si>
    <t>Fabricación de muebles</t>
  </si>
  <si>
    <t>Otras industrias manufactureras</t>
  </si>
  <si>
    <t>Reparación e instalación de la maquinaria y equipo</t>
  </si>
  <si>
    <t>Suministro de electricidad, gas, vapor y aire acondicionado</t>
  </si>
  <si>
    <t>Captación, tratamiento y suministro de agua</t>
  </si>
  <si>
    <t>Recolección, tratamiento y eliminación de desechos, recuperación de materiales</t>
  </si>
  <si>
    <t>Construcción de edificios</t>
  </si>
  <si>
    <t>Actividades especializadas de la construcción</t>
  </si>
  <si>
    <t>Transporte por vía terrestre; transporte por tuberías</t>
  </si>
  <si>
    <t>Depósito y actividades de transporte complementarias</t>
  </si>
  <si>
    <t>Correo y servicios de mensajería</t>
  </si>
  <si>
    <t>Alojamiento</t>
  </si>
  <si>
    <t>Actividades de publicación</t>
  </si>
  <si>
    <t>Actividades de producción de películas, de video de programas de televisión, grabación y publicación de música y sonido</t>
  </si>
  <si>
    <t>Actividades de Programación y distribución</t>
  </si>
  <si>
    <t>Nota: La División de actividad económica corresponde al segundo nivel de agregación de la Clasificación Internacional Industrial Uniforme de todas las Actividades Económicas, CIIU revisión 4.</t>
  </si>
  <si>
    <t xml:space="preserve"> Telecomunicaciones</t>
  </si>
  <si>
    <t>Seguros, reaseguros y fondos de pensiones, excepto los planes de seguridad social de afiliación obligatoria</t>
  </si>
  <si>
    <t>Actividades financieras a los servicios financieros y actividades de seguros</t>
  </si>
  <si>
    <t>Actividades inmobiliarias</t>
  </si>
  <si>
    <t>Actividades jurídicas y de contabilidad</t>
  </si>
  <si>
    <t>Actividades de oficinas centrales, actividades de administración de empresas y de consultoría sobre administración de empresas</t>
  </si>
  <si>
    <t>Actividades de arquitectura e ingeniería; ensayos y análisis técnicos</t>
  </si>
  <si>
    <t>Publicidad e investigación de mercados</t>
  </si>
  <si>
    <t>Otras actividades profesionales, científicas y técnicas</t>
  </si>
  <si>
    <t>Actividades veterinarias</t>
  </si>
  <si>
    <t>Actividades del alquiler y arrendamiento</t>
  </si>
  <si>
    <t>Actividades de las agencias de viajes, operadores turísticos y servicios de reserva de reserva relacionados</t>
  </si>
  <si>
    <t>Actividades de seguridad e investigación</t>
  </si>
  <si>
    <t>Actividades de oficinas administrativas, soporte de oficinas y otras actividades de soporte de negocios</t>
  </si>
  <si>
    <t>Administración pública y la defensa; planes de seguridad social de afiliación obligatoria</t>
  </si>
  <si>
    <t>Actividades relacionadas con la salud humana</t>
  </si>
  <si>
    <t>Instituciones residenciales de cuidado</t>
  </si>
  <si>
    <t>Servicios sociales sin alojamiento</t>
  </si>
  <si>
    <t xml:space="preserve"> Actividades de arte y entretenimiento y creatividad</t>
  </si>
  <si>
    <t xml:space="preserve"> Bibliotecas, archivos, museos y otras actividades culturales</t>
  </si>
  <si>
    <t>Actividades deportivas, de diversión y esparcimiento</t>
  </si>
  <si>
    <t>En blanco*</t>
  </si>
  <si>
    <t>*: Son los casos que se llenaron por observación. Estos son los establecimientos que a la hora del levantamiento estaban cerrados o el  informante no quiso colaborar o no suministró toda la información requerida.</t>
  </si>
  <si>
    <t>ESPAILLAT: Cantidad de establecimientos por municipio, según su condición</t>
  </si>
  <si>
    <t>Condición del establecimiento</t>
  </si>
  <si>
    <t>Fijo</t>
  </si>
  <si>
    <t>Compartido con vivienda</t>
  </si>
  <si>
    <t>Semifijo</t>
  </si>
  <si>
    <t>ESPAILLAT: Cantidad de establecimientos por municipio, según rango de empleados</t>
  </si>
  <si>
    <t>Rango de empleados</t>
  </si>
  <si>
    <t xml:space="preserve">1 a 2 </t>
  </si>
  <si>
    <t xml:space="preserve">3 a 4  </t>
  </si>
  <si>
    <t xml:space="preserve">5 a 10  </t>
  </si>
  <si>
    <t xml:space="preserve">11 a 14  </t>
  </si>
  <si>
    <t xml:space="preserve">15 a 19  </t>
  </si>
  <si>
    <t xml:space="preserve">20 a 29  </t>
  </si>
  <si>
    <t xml:space="preserve">30 a 50  </t>
  </si>
  <si>
    <t xml:space="preserve">51 a 74  </t>
  </si>
  <si>
    <t xml:space="preserve">75 a 99  </t>
  </si>
  <si>
    <t xml:space="preserve">100 o más  </t>
  </si>
  <si>
    <t>RANGO DE EMPLEO * MUN Crosstabulation</t>
  </si>
  <si>
    <t>Count</t>
  </si>
  <si>
    <t xml:space="preserve"> </t>
  </si>
  <si>
    <t>MUN</t>
  </si>
  <si>
    <t>01</t>
  </si>
  <si>
    <t>02</t>
  </si>
  <si>
    <t>03</t>
  </si>
  <si>
    <t>04</t>
  </si>
  <si>
    <t>RANGO DE EMPLEO</t>
  </si>
  <si>
    <t>1 a 2 empleados</t>
  </si>
  <si>
    <t>3 a 4 empleados</t>
  </si>
  <si>
    <t>5 a 10 empleados</t>
  </si>
  <si>
    <t>11 a 14 empleados</t>
  </si>
  <si>
    <t>15 a 19 empleados</t>
  </si>
  <si>
    <t>20 a 29 empleados</t>
  </si>
  <si>
    <t>30 a 50 empleados</t>
  </si>
  <si>
    <t>51 a 74 empleados</t>
  </si>
  <si>
    <t>75 a 99 empleados</t>
  </si>
  <si>
    <t>100 o más empleados</t>
  </si>
  <si>
    <t>Cuadro 47</t>
  </si>
  <si>
    <t>Mapa 17</t>
  </si>
  <si>
    <t>Cuadro 48</t>
  </si>
  <si>
    <t>Cuadro 49</t>
  </si>
  <si>
    <t>Cuadro 50</t>
  </si>
  <si>
    <t>PUERTO PLATA: Cantidad y porcentaje de establecimientos, según municipio</t>
  </si>
  <si>
    <t>Sosúa</t>
  </si>
  <si>
    <t>Imbert</t>
  </si>
  <si>
    <t>Los Hidalgos</t>
  </si>
  <si>
    <t>Villa Isabela</t>
  </si>
  <si>
    <t>Villa Montellano</t>
  </si>
  <si>
    <t>Luperón</t>
  </si>
  <si>
    <t>Altamira</t>
  </si>
  <si>
    <t>Guananico</t>
  </si>
  <si>
    <t>PUERTO PLATA: Cantidad de establecimientos, según municipio</t>
  </si>
  <si>
    <t>PUERTO PLATA: Cantidad de establecimientos por municipio, según división de actividad económica</t>
  </si>
  <si>
    <t>Elaboración de bebidas</t>
  </si>
  <si>
    <t>Elaboración de productos de tabaco</t>
  </si>
  <si>
    <t>Fabricación de prendas de vestir</t>
  </si>
  <si>
    <t>Fabricación de cueros y productos conexos</t>
  </si>
  <si>
    <t>Producción de madera y fabricación de productos de madera y corcho, excepto muebles; fabricación de artículos de paja y materiales trenzables</t>
  </si>
  <si>
    <t>Fabricación de productos derivados del metal, excepto maquinaria y equipo</t>
  </si>
  <si>
    <t>Transporte por vía acuática</t>
  </si>
  <si>
    <t>Telecomunicaciones</t>
  </si>
  <si>
    <t>Actividades de la tecnología de información y del servicio informativo</t>
  </si>
  <si>
    <t>Actividades de oficinas centrales, actividades de administración de empresas y de consultoría sobre administración de empresa</t>
  </si>
  <si>
    <t>Actividades de las agencias de empleo</t>
  </si>
  <si>
    <t>Actividades de servicio a edificios y paisajes (jardines, áreas, verdes)</t>
  </si>
  <si>
    <t>Actividades de arte y entretenimiento y creatividad</t>
  </si>
  <si>
    <t>Bibliotecas, archivos, museos y otras actividades culturales</t>
  </si>
  <si>
    <t>Actividades de organizaciones y órganos extraterritoriales</t>
  </si>
  <si>
    <t>PUERTO PLATA: Cantidad de establecimientos por municipio, según su condición</t>
  </si>
  <si>
    <t>PUERTO PLATA: Cantidad de establecimientos por municipio, según rango de empleados</t>
  </si>
  <si>
    <t>05</t>
  </si>
  <si>
    <t>06</t>
  </si>
  <si>
    <t>07</t>
  </si>
  <si>
    <t>08</t>
  </si>
  <si>
    <t>09</t>
  </si>
  <si>
    <t>Cuadro 51</t>
  </si>
  <si>
    <t>Mapa 19</t>
  </si>
  <si>
    <t>Cuadro 52</t>
  </si>
  <si>
    <t>Cuadro 53</t>
  </si>
  <si>
    <t>Cuadro 54</t>
  </si>
  <si>
    <t>SANTIAGO: Cantidad de establecimientos, según municipio</t>
  </si>
  <si>
    <t>Bisonó</t>
  </si>
  <si>
    <t>San José de Las Matas</t>
  </si>
  <si>
    <t>Tamboril</t>
  </si>
  <si>
    <t>Puñal</t>
  </si>
  <si>
    <t>Villa González</t>
  </si>
  <si>
    <t>Licey Al Medio</t>
  </si>
  <si>
    <t>Jánico</t>
  </si>
  <si>
    <t>Sabana Iglesia</t>
  </si>
  <si>
    <t>SANTIAGO: Cantidad de establecimientos por municipio, según división de actividad económica</t>
  </si>
  <si>
    <t>Fabricación de papel y de los productos de papel</t>
  </si>
  <si>
    <t>Fabricación de coque y de productos de la refinación del petróleo</t>
  </si>
  <si>
    <t>Fabricación de productos farmacéuticos, sustancias químicas medicinales y de productos botánicos</t>
  </si>
  <si>
    <t>Fabricación de metales comunes</t>
  </si>
  <si>
    <t>Ingeniería Civil</t>
  </si>
  <si>
    <t>Transporte por vía aérea</t>
  </si>
  <si>
    <t>Actividades del servicio informativo</t>
  </si>
  <si>
    <t>Investigación y desarrollo científicos</t>
  </si>
  <si>
    <t>SANTIAGO: Cantidad de establecimientos por municipio, según su condición</t>
  </si>
  <si>
    <t>SANTIAGO: Cantidad de establecimientos por municipio, según rango de empleados</t>
  </si>
  <si>
    <t>Cuadro 55</t>
  </si>
  <si>
    <t>Cuadro 56</t>
  </si>
  <si>
    <t>Cuadro 57</t>
  </si>
  <si>
    <t>Cuadro 58</t>
  </si>
  <si>
    <t>Región Cibao Norte</t>
  </si>
  <si>
    <t>La Vega</t>
  </si>
  <si>
    <t>Sanchez Ramirez</t>
  </si>
  <si>
    <t>Monseñor Nouel</t>
  </si>
  <si>
    <t>La vega</t>
  </si>
  <si>
    <t>LA VEGA: Cantidad y porcentaje de establecimientos, según municipio</t>
  </si>
  <si>
    <t>Constanza</t>
  </si>
  <si>
    <t>Jarabacoa</t>
  </si>
  <si>
    <t>Jima Abajo</t>
  </si>
  <si>
    <t>LA VEGA: Cantidad de establecimientos por municipio, según división de actividad económica</t>
  </si>
  <si>
    <t>Producción de madera y fabricación de productos de madera y corcho, excepto muebles; fabricación de artículos de paja y de materiales trenzables</t>
  </si>
  <si>
    <t>Actividades de juego de azar y apuestas</t>
  </si>
  <si>
    <t>LA VEGA: Cantidad de establecimientos por municipio, según su condición</t>
  </si>
  <si>
    <t>LA VEGA: Cantidad de establecimientos por municipio, según rango de empleados</t>
  </si>
  <si>
    <t>SANCHEZ RAMIREZ: Cantidad y porcentaje de establecimientos, según municipio</t>
  </si>
  <si>
    <t>Cotuí</t>
  </si>
  <si>
    <t>Fantino</t>
  </si>
  <si>
    <t>La Mata</t>
  </si>
  <si>
    <t>Cevicos</t>
  </si>
  <si>
    <t>SANCHEZ RAMIREZ: Cantidad de establecimientos, según municipio</t>
  </si>
  <si>
    <t>SANCHEZ RAMIREZ: Cantidad de establecimientos por municipio, según división de actividad económica</t>
  </si>
  <si>
    <t>SANCHEZ RAMIREZ: Porcentaje de establecimientos, segun principales divisiones de actividad economica</t>
  </si>
  <si>
    <t>SANCHEZ RAMIREZ: Cantidad de establecimientos por municipio, según su condición</t>
  </si>
  <si>
    <t>SANCHEZ RAMIREZ: Porcentaje de establecimientos, segun su condicion</t>
  </si>
  <si>
    <t>sanchez ramirez: Porcentajes de establecimientos por municipio, segun condicion</t>
  </si>
  <si>
    <t>SANCHEZ RAMIREZ: Cantidad de establecimientos por municipio, según rango de empleados</t>
  </si>
  <si>
    <t>MONSEÑOR NOUEL: Cantidad y porcentaje de establecimientos, según municipio</t>
  </si>
  <si>
    <t>Bonao</t>
  </si>
  <si>
    <t>Maimón</t>
  </si>
  <si>
    <t>Piedra Blanca</t>
  </si>
  <si>
    <t>MONSEÑOR NOUEL: Cantidad de establecimientos por municipio, según división de actividad económica</t>
  </si>
  <si>
    <t>MOSEÑOR NOUEL: Cantidad de establecimientos por municipio, según su condición</t>
  </si>
  <si>
    <t>MONSEÑOR NOUEL: Cantidad de establecimientos por municipio, según rango de empleados</t>
  </si>
  <si>
    <t>Duarte</t>
  </si>
  <si>
    <t>Maria Trinidad Sanchez</t>
  </si>
  <si>
    <t>Samaná</t>
  </si>
  <si>
    <t>Hermanas Mirabal</t>
  </si>
  <si>
    <t>DUARTE: Cantidad y porcentaje de establecimientos, según municipio</t>
  </si>
  <si>
    <t>San Francisco de Macorís</t>
  </si>
  <si>
    <t>Villa Riva</t>
  </si>
  <si>
    <t>Pimentel</t>
  </si>
  <si>
    <t>Castillo</t>
  </si>
  <si>
    <t>Las Guáranas</t>
  </si>
  <si>
    <t>Arenoso</t>
  </si>
  <si>
    <t>Eugenio María de Hostos</t>
  </si>
  <si>
    <t>DUARTE: Cantidad de establecimientos, según municipio</t>
  </si>
  <si>
    <t>DUARTE: Cantidad de establecimientos por municipio, según división de actividad económica</t>
  </si>
  <si>
    <t>DUARTE: Cantidad de establecimientos por municipio, según su condición</t>
  </si>
  <si>
    <t>DUARTE: Cantidad de establecimientos por municipio, según rango de empleados</t>
  </si>
  <si>
    <t>MARIA TRINIDAD SÁNCHEZ: Cantidad y porcentaje de establecimientos, según municipio</t>
  </si>
  <si>
    <t>Nagua</t>
  </si>
  <si>
    <t>El Factor</t>
  </si>
  <si>
    <t>Río San Juan</t>
  </si>
  <si>
    <t>Cabrera</t>
  </si>
  <si>
    <t>MARIA TRINIDAD SÁNCHEZ: Cantidad de establecimientos, según municipio</t>
  </si>
  <si>
    <t>MARIA TRINIDAD SÁNCHEZ: Cantidad de establecimientos por municipio, según división de actividad económica</t>
  </si>
  <si>
    <t>MARIA TRINIDAD SÁNCHEZ: Cantidad de establecimientos por municipio, según su condición</t>
  </si>
  <si>
    <t>MARIA TRINIDAD SÁNCHEZ: Cantidad de establecimientos por municipio, según rango de empleados</t>
  </si>
  <si>
    <t>HERMANAS MIRABAL: Cantidad y porcentaje de establecimientos, según municipio</t>
  </si>
  <si>
    <t>Tenares</t>
  </si>
  <si>
    <t>Villa Tapia</t>
  </si>
  <si>
    <t>Salcedo</t>
  </si>
  <si>
    <t>HERMANAS MIRABAL: Cantidad de establecimientos, según municipio</t>
  </si>
  <si>
    <t>HERMANAS MIRABAL: Cantidad de establecimientos por municipio, según división de actividad económica</t>
  </si>
  <si>
    <t>HERMANAS MIRABAL: Cantidad de establecimientos por municipio, según su condición</t>
  </si>
  <si>
    <t>HERMANAS MIRABAL: Cantidad de establecimientos por municipio, según rango de empleados</t>
  </si>
  <si>
    <t>SAMANÁ: Cantidad y porcentaje de establecimientos, según municipio</t>
  </si>
  <si>
    <t>Las Terrenas</t>
  </si>
  <si>
    <t>Sánchez</t>
  </si>
  <si>
    <t>SAMANÁ: Cantidad de establecimientos, según municipio</t>
  </si>
  <si>
    <t>SAMANÁ: Cantidad de establecimientos por municipio, según división de actividad económica</t>
  </si>
  <si>
    <t>SAMANÁ: Cantidad de establecimientos por municipio, según su condición</t>
  </si>
  <si>
    <t>SAMANÁ: Cantidad de establecimientos por municipio, según rango de empleados</t>
  </si>
  <si>
    <t>Dajabón</t>
  </si>
  <si>
    <t>Monte Cristi</t>
  </si>
  <si>
    <t>Santiago Rodríguez</t>
  </si>
  <si>
    <t>Valverde</t>
  </si>
  <si>
    <t>DAJABÓN: Cantidad y porcentaje de establecimientos, según municipio</t>
  </si>
  <si>
    <t>Loma de Cabrera</t>
  </si>
  <si>
    <t>Partido</t>
  </si>
  <si>
    <t>El Pino</t>
  </si>
  <si>
    <t>Restauración</t>
  </si>
  <si>
    <t>DAJABÓN: Cantidad de establecimientos, según municipio</t>
  </si>
  <si>
    <t>DAJABÓN: Cantidad de establecimientos por municipio, según división de actividad económica</t>
  </si>
  <si>
    <t>DAJABÓN: Cantidad de establecimientos por municipio, según su condición</t>
  </si>
  <si>
    <t>DAJABÓN: Cantidad de establecimientos por municipio, según rango de empleados</t>
  </si>
  <si>
    <t>MONTE CRISTI: Cantidad y porcentaje de establecimientos, según municipio</t>
  </si>
  <si>
    <t>Guayubín</t>
  </si>
  <si>
    <t>Villa Vásquez</t>
  </si>
  <si>
    <t>Las Matas de Santa Cruz</t>
  </si>
  <si>
    <t>Castañuelas</t>
  </si>
  <si>
    <t>Pepillo Salcedo</t>
  </si>
  <si>
    <t>MONTE CRISTI: Cantidad de establecimientos, según municipio</t>
  </si>
  <si>
    <t>MONTE CRISTI: Cantidad de establecimientos por municipio, según división de actividad económica</t>
  </si>
  <si>
    <t>MONTE CRISTI: Cantidad de establecimientos por municipio, según su condición</t>
  </si>
  <si>
    <t>MONTE CRISTI: Cantidad de establecimientos por municipio, según rango de empleados</t>
  </si>
  <si>
    <t>Santiago Rodriguez</t>
  </si>
  <si>
    <t>SANTIAGO RODRÍGUEZ: Cantidad y porcentaje de establecimientos, según municipio</t>
  </si>
  <si>
    <t>San Ignacio de Sabaneta</t>
  </si>
  <si>
    <t>Monción</t>
  </si>
  <si>
    <t>Villa Los Almácigos</t>
  </si>
  <si>
    <t>SANTIAGO RODRÍGUEZ: Cantidad de establecimientos, según municipio</t>
  </si>
  <si>
    <t>SANTIAGO RODRÍGUEZ: Cantidad de establecimientos por municipio, según división de actividad económica</t>
  </si>
  <si>
    <t>SANTIAGO RODRÍGUEZ: Cantidad de establecimientos por municipio, según su condición</t>
  </si>
  <si>
    <t>SANTIAGO RODRÍGUEZ: Cantidad de establecimientos por municipio, según rango de empleados</t>
  </si>
  <si>
    <t>VALVERDE: Cantidad y porcentaje de establecimientos, según municipio</t>
  </si>
  <si>
    <t>Mao</t>
  </si>
  <si>
    <t>Esperanza</t>
  </si>
  <si>
    <t>Laguna Salada</t>
  </si>
  <si>
    <t>VALVERDE: Cantidad de establecimientos, según municipio</t>
  </si>
  <si>
    <t>VALVERDE: Cantidad de establecimientos por municipio, según división de actividad económica</t>
  </si>
  <si>
    <t>Actividades de oficinas centrales, actividades de administración de empresas y de consultoría sobre administración de em</t>
  </si>
  <si>
    <t>VALVERDE: Cantidad de establecimientos por municipio, según su condición</t>
  </si>
  <si>
    <t>VALVERDE: Cantidad de establecimientos por municipio, según rango de empleados</t>
  </si>
  <si>
    <t>Region Cibao Sur</t>
  </si>
  <si>
    <t>Region Valdesia</t>
  </si>
  <si>
    <t>Azua</t>
  </si>
  <si>
    <t>Peravia</t>
  </si>
  <si>
    <t>San Cristóbal</t>
  </si>
  <si>
    <t>San José de Ocoa</t>
  </si>
  <si>
    <t>AZUA: Cantidad y porcentaje de establecimientos, según municipio</t>
  </si>
  <si>
    <t>Sabana Yegua</t>
  </si>
  <si>
    <t>Padre Las Casas</t>
  </si>
  <si>
    <t>Tábara Arriba</t>
  </si>
  <si>
    <t>Las Yayas de Viajama</t>
  </si>
  <si>
    <t>Las Charcas</t>
  </si>
  <si>
    <t>Pueblo Viejo</t>
  </si>
  <si>
    <t>Peralta</t>
  </si>
  <si>
    <t>Estebanía</t>
  </si>
  <si>
    <t>Guayabal</t>
  </si>
  <si>
    <t>AZUA: Cantidad de establecimientos por municipio, según división de actividad económica</t>
  </si>
  <si>
    <t>Comercio al por mayor y al por menor; reparación de vehículos automotores y motocicletas</t>
  </si>
  <si>
    <t>AZUA: Cantidad de establecimientos por municipio, según su condición</t>
  </si>
  <si>
    <t>AZUA: Porcentaje de establecimientos, segun su condicion</t>
  </si>
  <si>
    <t>AZUA:Porcentaje de establecimintos por municipio, segun condicion</t>
  </si>
  <si>
    <t>AZUA: Cantidad de establecimientos por municipio, según rango de empleados</t>
  </si>
  <si>
    <t>AZUA: Porcentaje de establecimientos, segun rango de empleados</t>
  </si>
  <si>
    <t>PERAVIA: Cantidad y porcentaje de establecimientos, según municipio</t>
  </si>
  <si>
    <t>Baní</t>
  </si>
  <si>
    <t>Nizao</t>
  </si>
  <si>
    <t>PERAVIA: Cantidad de establecimientos, según municipio</t>
  </si>
  <si>
    <t>PERAVIA: Cantidad de establecimientos por municipio, según división de actividad económica</t>
  </si>
  <si>
    <t xml:space="preserve">Baní </t>
  </si>
  <si>
    <t xml:space="preserve"> Fabricación de coque y de productos de la refinación del petróleo</t>
  </si>
  <si>
    <t>PERAVIA: Cantidad de establecimientos por municipio, según su condición</t>
  </si>
  <si>
    <t>PERAVIA: Cantidad de establecimientos por municipio, según rango de empleados</t>
  </si>
  <si>
    <t>SAN CRISTÓBAL: Cantidad y porcentaje de establecimientos, según municipio</t>
  </si>
  <si>
    <t>Bajos de Haina</t>
  </si>
  <si>
    <t>Villa Altagracia</t>
  </si>
  <si>
    <t>Yaguate</t>
  </si>
  <si>
    <t>San Gregorio de Nigua</t>
  </si>
  <si>
    <t>Cambita Garabitos</t>
  </si>
  <si>
    <t>Sabana Grande de Palenque</t>
  </si>
  <si>
    <t>Los Cacaos</t>
  </si>
  <si>
    <t>SAN CRISTÓBAL: Cantidad de establecimientos, según municipio</t>
  </si>
  <si>
    <t>SAN CRISTÓBAL: Cantidad de establecimientos por municipio, según división de actividad económica</t>
  </si>
  <si>
    <t>Explotación de otras minas y canteras</t>
  </si>
  <si>
    <t>SAN CRISTÓBAL: Cantidad de establecimientos por municipio, según su condición</t>
  </si>
  <si>
    <t>SAN CRISTÓBAL: Cantidad de establecimientos por municipio, según rango de empleados</t>
  </si>
  <si>
    <t>SAN JOSÉ DE OCOA: Cantidad y porcentaje de establecimientos, según municipio</t>
  </si>
  <si>
    <t>Sabana Larga</t>
  </si>
  <si>
    <t>Rancho Arriba</t>
  </si>
  <si>
    <t>SAN JOSÉ DE OCOA: Cantidad de establecimientos por municipio, según división de actividad económica</t>
  </si>
  <si>
    <t>SAN JOSÉ DE OCOA: Cantidad de establecimientos por municipio, según su condición</t>
  </si>
  <si>
    <t>SAN JOSÉ DE OCOA: Cantidad de establecimientos por municipio, según rango de empleados</t>
  </si>
  <si>
    <t>El Seibo</t>
  </si>
  <si>
    <t>La Altagracia</t>
  </si>
  <si>
    <t>La Romana</t>
  </si>
  <si>
    <t>EL SEIBO: Cantidad y porcentaje de establecimientos, según municipio</t>
  </si>
  <si>
    <t>Miches</t>
  </si>
  <si>
    <t>EL SEIBO: Cantidad de establecimientos, según municipio</t>
  </si>
  <si>
    <t>EL SEIBO: Cantidad de establecimientos por municipio, según división de actividad económica</t>
  </si>
  <si>
    <t>EL SEIBO: Cantidad de establecimientos por municipio, según su condición</t>
  </si>
  <si>
    <t>EL SEIBO: Cantidad de establecimientos por municipio, según rango de empleados</t>
  </si>
  <si>
    <t>LA ALTAGRACIA: Cantidad y porcentaje de establecimientos, según municipio</t>
  </si>
  <si>
    <t>Higuey</t>
  </si>
  <si>
    <t>San Rafael del Yuma</t>
  </si>
  <si>
    <t>LA ALTAGRACIA: Cantidad de establecimientos, según municipio</t>
  </si>
  <si>
    <t>LA ALTAGRACIA: Cantidad establecimientos por municipio, según división de actividad económica</t>
  </si>
  <si>
    <t xml:space="preserve">Producción de madera y fabricación de productos de madera y corcho, excepto muebles; fabricación de artículos de paja y </t>
  </si>
  <si>
    <t>LA ALTAGRACIA: Cantidad de establecimientos por municipio, según su condición</t>
  </si>
  <si>
    <t>LA ALTAGRACIA: Cantidad de establecimientos por municipio, según rango de empleados</t>
  </si>
  <si>
    <t>LA ROMANA: Cantidad y porcentaje de establecimientos, según municipio</t>
  </si>
  <si>
    <t>Villa Hermosa</t>
  </si>
  <si>
    <t>Guaymate</t>
  </si>
  <si>
    <t>LA ROMANA: Cantidad de establecimientos, según municipio</t>
  </si>
  <si>
    <t>LA ROMANA: Cantidad de establecimientos por municipio, según división de actividad económica</t>
  </si>
  <si>
    <t>LA ROMANA: Porcentajes de establecimientos, segun principales divisiones de actividad economica</t>
  </si>
  <si>
    <t>LA ROMANA: Cantidad de establecimientos por municipio, según su condición</t>
  </si>
  <si>
    <t>LA ROMANA: Porcentaje de establecimientos, segun condicion</t>
  </si>
  <si>
    <t>LA ROMANA: Cantidad de establecimientos por municipio, según rango de empleados</t>
  </si>
  <si>
    <t>Distrito Nacional</t>
  </si>
  <si>
    <t>Santo Domingo</t>
  </si>
  <si>
    <t>Cuadro 59</t>
  </si>
  <si>
    <t>DISTRITO NACIONAL: Cantidad y porcentaje de establecimientos, según municipio</t>
  </si>
  <si>
    <t>Frecuencia</t>
  </si>
  <si>
    <t>Santo Domingo de Guzmán</t>
  </si>
  <si>
    <t>DISTRITO NACIONAL: Cantidad de establecimientos, según municipio</t>
  </si>
  <si>
    <t>DISTRITO NACIONAL: Cantidad de establecimientos por municipio, según división de actividad económica</t>
  </si>
  <si>
    <t>Extracción de petróleo crudo y gas natural</t>
  </si>
  <si>
    <t>Alcantarillado</t>
  </si>
  <si>
    <t>DISTRITO NACIONAL: Cantidad de establecimientos por municipio, según su condición</t>
  </si>
  <si>
    <t>DISTRITO NACIONAL: Cantidad de establecimientos por municipio, según rango de empleados</t>
  </si>
  <si>
    <t>SANTO DOMINGO: Cantidad y porcentaje de establecimientos, según municipio</t>
  </si>
  <si>
    <t>Santo Domingo Este</t>
  </si>
  <si>
    <t>Santo Domingo Norte</t>
  </si>
  <si>
    <t>Santo Domingo Oeste</t>
  </si>
  <si>
    <t>Boca Chica</t>
  </si>
  <si>
    <t>Los Alcarrizos</t>
  </si>
  <si>
    <t>Pedro Brand</t>
  </si>
  <si>
    <t>San Antonio de Guerra</t>
  </si>
  <si>
    <t>SANTO DOMINGO: Cantidad de establecimientos, según municipio</t>
  </si>
  <si>
    <t>SANTO DOMINGO: Cantidad de establecimientos por municipio, según división de actividad económica</t>
  </si>
  <si>
    <t>SANTO DOMINGO: Cantidad de establecimientos por municipio, según su condición</t>
  </si>
  <si>
    <t>SANTO DOMINGO: Cantidad de establecimientos por municipio, según rango de empleados</t>
  </si>
  <si>
    <t>Mapa 18</t>
  </si>
  <si>
    <t>Cuadro 60</t>
  </si>
  <si>
    <t>Cuadro 61</t>
  </si>
  <si>
    <t>Cuadro 62</t>
  </si>
  <si>
    <t>Mapa 21</t>
  </si>
  <si>
    <t>Cuadro 63</t>
  </si>
  <si>
    <t>Cuadro 64</t>
  </si>
  <si>
    <t>Cuadro 65</t>
  </si>
  <si>
    <t>Cuadro 66</t>
  </si>
  <si>
    <t>Cuadro 67</t>
  </si>
  <si>
    <t>Mapa 22</t>
  </si>
  <si>
    <t>Cuadro 68</t>
  </si>
  <si>
    <t>Cuadro 69</t>
  </si>
  <si>
    <t>Cuadro 70</t>
  </si>
  <si>
    <t>Mapa 23</t>
  </si>
  <si>
    <t>Cuadro 71</t>
  </si>
  <si>
    <t>Cuadro 72</t>
  </si>
  <si>
    <t>Cuadro 73</t>
  </si>
  <si>
    <t>Cuadro 74</t>
  </si>
  <si>
    <t>Mapa 24</t>
  </si>
  <si>
    <t>Cuadro 75</t>
  </si>
  <si>
    <t>Cuadro 76</t>
  </si>
  <si>
    <t>Cuadro 77</t>
  </si>
  <si>
    <t>Cuadro 78</t>
  </si>
  <si>
    <t>Cuadro 79</t>
  </si>
  <si>
    <t>Mapa 25</t>
  </si>
  <si>
    <t>Cuadro 80</t>
  </si>
  <si>
    <t>Cuadro 81</t>
  </si>
  <si>
    <t>Cuadro 82</t>
  </si>
  <si>
    <t>Mapa 26</t>
  </si>
  <si>
    <t>Cuadro 83</t>
  </si>
  <si>
    <t>Cuadro 84</t>
  </si>
  <si>
    <t>Cuadro 85</t>
  </si>
  <si>
    <t>Region Cibao Noroeste</t>
  </si>
  <si>
    <t>Cuadro 87</t>
  </si>
  <si>
    <t>Mapa 27</t>
  </si>
  <si>
    <t>Cuadro 89</t>
  </si>
  <si>
    <t>Cuadro 90</t>
  </si>
  <si>
    <t>Cuadro 91</t>
  </si>
  <si>
    <t>Mapa 28</t>
  </si>
  <si>
    <t>Cuadro 92</t>
  </si>
  <si>
    <t>Cuadro 93</t>
  </si>
  <si>
    <t>Cuadro 94</t>
  </si>
  <si>
    <t>Cuadro 95</t>
  </si>
  <si>
    <t>Cuadro 29</t>
  </si>
  <si>
    <t>Cuadro 96</t>
  </si>
  <si>
    <t>Cuadro 97</t>
  </si>
  <si>
    <t>Cuadro 98</t>
  </si>
  <si>
    <t>Cuadro 99</t>
  </si>
  <si>
    <t>Mapa 30</t>
  </si>
  <si>
    <t>Cuadro 100</t>
  </si>
  <si>
    <t>Cuadro 101</t>
  </si>
  <si>
    <t>Cuadro 102</t>
  </si>
  <si>
    <t>Region Cibao Nordeste</t>
  </si>
  <si>
    <t>Cuadro 103</t>
  </si>
  <si>
    <t>Mapa 31</t>
  </si>
  <si>
    <t>Cuadro 104</t>
  </si>
  <si>
    <t>Cuadro 105</t>
  </si>
  <si>
    <t>Cuadro 106</t>
  </si>
  <si>
    <t>Cuadro 107</t>
  </si>
  <si>
    <t>Mapa 32</t>
  </si>
  <si>
    <t>Cuadro 108</t>
  </si>
  <si>
    <t>Cuadro 109</t>
  </si>
  <si>
    <t>Cuadro 110</t>
  </si>
  <si>
    <t>Cuadro 111</t>
  </si>
  <si>
    <t>Mapa 33</t>
  </si>
  <si>
    <t>Cuadro 112</t>
  </si>
  <si>
    <t>Cuadro 113</t>
  </si>
  <si>
    <t>Cuadro 114</t>
  </si>
  <si>
    <t>Cuadro 115</t>
  </si>
  <si>
    <t>Cuadro 116</t>
  </si>
  <si>
    <t>Cuadro 117</t>
  </si>
  <si>
    <t>Cuadro 118</t>
  </si>
  <si>
    <t>Baoruco</t>
  </si>
  <si>
    <t>Barahona</t>
  </si>
  <si>
    <t>Independencia</t>
  </si>
  <si>
    <t>Pedernales</t>
  </si>
  <si>
    <t>Región El Valle</t>
  </si>
  <si>
    <t>Elías Piña</t>
  </si>
  <si>
    <t>San Juan</t>
  </si>
  <si>
    <t>Región Yuma</t>
  </si>
  <si>
    <t>Región Higuamo</t>
  </si>
  <si>
    <t>San Pedro de Macorís</t>
  </si>
  <si>
    <t>Monte Plata</t>
  </si>
  <si>
    <t>Hato Mayor</t>
  </si>
  <si>
    <t>Región Ozama o Metropolitana</t>
  </si>
  <si>
    <t>Cuadro 119</t>
  </si>
  <si>
    <t>BAORUCO: Cantidad y porcentaje de establecimientos, según municipio</t>
  </si>
  <si>
    <t>Neiba</t>
  </si>
  <si>
    <t>Tamayo</t>
  </si>
  <si>
    <t>Galván</t>
  </si>
  <si>
    <t>Villa Jaragua</t>
  </si>
  <si>
    <t>Los Ríos</t>
  </si>
  <si>
    <t>Mapa 35</t>
  </si>
  <si>
    <t>BAORUCO: Cantidad de establecimientos, según municipio</t>
  </si>
  <si>
    <t>Cuadro 120</t>
  </si>
  <si>
    <t>BAORUCO: Cantidad de establecimientos por municipio, según división de actividad económica</t>
  </si>
  <si>
    <t>Cuadro 121</t>
  </si>
  <si>
    <t>BAORUCO: Cantidad de establecimientos por municipio, según su condición</t>
  </si>
  <si>
    <t>MUNICIPIO</t>
  </si>
  <si>
    <t>Cuadro 122</t>
  </si>
  <si>
    <t>BAORUCO: Cantidad de establecimientos por municipio, según rango de empleados</t>
  </si>
  <si>
    <t>Cuadro 123</t>
  </si>
  <si>
    <t>BARAHONA: Cantidad y porcentaje de establecimientos, según municipio</t>
  </si>
  <si>
    <t>Vicente Noble</t>
  </si>
  <si>
    <t>Enriquillo</t>
  </si>
  <si>
    <t>Cabral</t>
  </si>
  <si>
    <t>Paraíso</t>
  </si>
  <si>
    <t>La Ciénaga</t>
  </si>
  <si>
    <t>El Peñón</t>
  </si>
  <si>
    <t>Polo</t>
  </si>
  <si>
    <t>Las Salinas</t>
  </si>
  <si>
    <t>Jaquimeyes</t>
  </si>
  <si>
    <t>Fundación</t>
  </si>
  <si>
    <t>Mapa 36</t>
  </si>
  <si>
    <t>BARAHONA: Cantidad de establecimientos, según municipio</t>
  </si>
  <si>
    <t>Cuadro 124</t>
  </si>
  <si>
    <t>BARAHONA: Cantidad de establecimientos por municipio, según división de actividad económica</t>
  </si>
  <si>
    <t>Cuadro 125</t>
  </si>
  <si>
    <t>BARAHONA: Cantidad de establecimientos por municipio, según su condición</t>
  </si>
  <si>
    <t>Condición del establecimientos</t>
  </si>
  <si>
    <t>Cuadro 126</t>
  </si>
  <si>
    <t>BARAHONA: Cantidad de establecimientos por municipio, según rango de empleados</t>
  </si>
  <si>
    <t>Cuadro 127</t>
  </si>
  <si>
    <t>INDEPENDENCIA: Cantidad y porcentaje de establecimientos, según municipio</t>
  </si>
  <si>
    <t>Jimaní</t>
  </si>
  <si>
    <t>Duvergé</t>
  </si>
  <si>
    <t>La Descubierta</t>
  </si>
  <si>
    <t>Postrer Río</t>
  </si>
  <si>
    <t>Mella</t>
  </si>
  <si>
    <t>Cristóbal</t>
  </si>
  <si>
    <t>Mapa 37</t>
  </si>
  <si>
    <t>INDEPENDENCIA: Cantidad de establecimientos, según municipio</t>
  </si>
  <si>
    <t>Cuadro 128</t>
  </si>
  <si>
    <t>INDEPENDENCIA: Cantidad de establecimientos por municipio, según división de actividad económica</t>
  </si>
  <si>
    <t>Cuadro 129</t>
  </si>
  <si>
    <t>INDEPENDENCIA: Cantidad de establecimientos por municipio, según su condición</t>
  </si>
  <si>
    <t>Cuadro 130</t>
  </si>
  <si>
    <t>INDEPENDENCIA: Cantidad de establecimientos por municipio, según rango de empleados</t>
  </si>
  <si>
    <t>Cuadro 131</t>
  </si>
  <si>
    <t>PEDERNALES: Cantidad y porcentaje de establecimientos, según municipio</t>
  </si>
  <si>
    <t>Oviedo</t>
  </si>
  <si>
    <t>Mapa 38</t>
  </si>
  <si>
    <t>PEDERNALES: Cantidad de establecimientos, según municipio</t>
  </si>
  <si>
    <t>Cuadro 132</t>
  </si>
  <si>
    <t>PEDERNALES: Cantidad de establecimientos por municipio, según división de actividad económica</t>
  </si>
  <si>
    <t>Cuadro 133</t>
  </si>
  <si>
    <t>PEDERNALES: Cantidad de establecimientos por municipio, según su condición</t>
  </si>
  <si>
    <t>Cuadro 134</t>
  </si>
  <si>
    <t>PEDERNALES: Cantidad de establecimientos por municipio, según rango de empleados</t>
  </si>
  <si>
    <t>ELÍAS PIÑA: Cantidad de establecimientos, según municipio</t>
  </si>
  <si>
    <t>Mapa 39</t>
  </si>
  <si>
    <t>Juan Santiago</t>
  </si>
  <si>
    <t>Pedro Santana</t>
  </si>
  <si>
    <t>Bánica</t>
  </si>
  <si>
    <t>El Llano</t>
  </si>
  <si>
    <t>Hondo Valle</t>
  </si>
  <si>
    <t>Comendador</t>
  </si>
  <si>
    <t>ELÍAS PIÑA: Cantidad y porcentaje de establecimientos, según municipio</t>
  </si>
  <si>
    <t>Cuadro 135</t>
  </si>
  <si>
    <t>ELÍAS PIÑA: Cantidad de establecimientos por municipio, según división de actividad económica</t>
  </si>
  <si>
    <t>Cuadro 136</t>
  </si>
  <si>
    <t>ELÍAS PIÑA: Cantidad de establecimientos por municipio, según su condición</t>
  </si>
  <si>
    <t>Cuadro 137</t>
  </si>
  <si>
    <t>ELÍAS PIÑA: Cantidad de establecimientos por municipio, según rango de empleados</t>
  </si>
  <si>
    <t>Cuadro 138</t>
  </si>
  <si>
    <t>Cuadro 142</t>
  </si>
  <si>
    <t>SAN JUAN: Cantidad de establecimientos por municipio, según rango de empleados</t>
  </si>
  <si>
    <t>Bohechío</t>
  </si>
  <si>
    <t>El Cercado</t>
  </si>
  <si>
    <t>Juan de Herrera</t>
  </si>
  <si>
    <t>Las Matas de Farfán</t>
  </si>
  <si>
    <t>Vallejuelo</t>
  </si>
  <si>
    <t>75 a 99</t>
  </si>
  <si>
    <t>51 a 74</t>
  </si>
  <si>
    <t>30 a 50</t>
  </si>
  <si>
    <t>Cuadro 139</t>
  </si>
  <si>
    <t>SAN JUAN: Cantidad y porcentaje de establecimientos, según municipio</t>
  </si>
  <si>
    <t>Mapa 40</t>
  </si>
  <si>
    <t>SAN JUAN: Cantidad de establecimientos, según municipio</t>
  </si>
  <si>
    <t>Cuadro 140</t>
  </si>
  <si>
    <t>SAN JUAN: Cantidad de establecimientos por municipio, según división de actividad económica</t>
  </si>
  <si>
    <t>Cuadro 141</t>
  </si>
  <si>
    <t>SAN JUAN: Cantidad de establecimientos por municipio, según su condición</t>
  </si>
  <si>
    <t>Cuadro 143</t>
  </si>
  <si>
    <t>Mapa 41</t>
  </si>
  <si>
    <t>Cuadro 144</t>
  </si>
  <si>
    <t>Cuadro 145</t>
  </si>
  <si>
    <t>Cuadro 146</t>
  </si>
  <si>
    <t>Cuadro 147</t>
  </si>
  <si>
    <t>Mapa 42</t>
  </si>
  <si>
    <t>Cuadro 148</t>
  </si>
  <si>
    <t>Cuadro 149</t>
  </si>
  <si>
    <t>Cuadro 150</t>
  </si>
  <si>
    <t>Cuadro 151</t>
  </si>
  <si>
    <t>Mapa 43</t>
  </si>
  <si>
    <t>Cuadro 152</t>
  </si>
  <si>
    <t>Cuadro 153</t>
  </si>
  <si>
    <t>Cuadro 154</t>
  </si>
  <si>
    <t>SAN PEDRO DE MACORÍS: Cantidad y porcentaje de establecimientos, según municipio</t>
  </si>
  <si>
    <t xml:space="preserve">Cantidad </t>
  </si>
  <si>
    <t>Consuelo</t>
  </si>
  <si>
    <t>Los Llanos</t>
  </si>
  <si>
    <t>Quisqueya</t>
  </si>
  <si>
    <t>Guayacanes</t>
  </si>
  <si>
    <t>Ramón Santana</t>
  </si>
  <si>
    <t>Mapa 44</t>
  </si>
  <si>
    <t>SAN PEDRO DE MACORÍS: Cantidad de establecimientos, según municipio</t>
  </si>
  <si>
    <t>Cuadro 155</t>
  </si>
  <si>
    <t>SAN PEDRO DE MACORÍS: Cantidad de establecimientos por municipio, según división de actividad económica</t>
  </si>
  <si>
    <t>Cuadro 156</t>
  </si>
  <si>
    <t>SAN PEDRO DE MACORÍS: Cantidad de establecimientos por municipio, según su condición</t>
  </si>
  <si>
    <t>Cuadro 157</t>
  </si>
  <si>
    <t>SAN PEDRO DE MACORÍS: Cantidad de establecimientos por municipio, según rango de empleados</t>
  </si>
  <si>
    <t>MONTE PLATA: Cantidad y porcentaje de establecimientos, según municipio</t>
  </si>
  <si>
    <t>Yamasá</t>
  </si>
  <si>
    <t>Sabana Grande de Boyá</t>
  </si>
  <si>
    <t>Bayaguana</t>
  </si>
  <si>
    <t>Peralvillo</t>
  </si>
  <si>
    <t>Mapa 45</t>
  </si>
  <si>
    <t>MONTE PLATA: Cantidad de establecimientos, según municipio</t>
  </si>
  <si>
    <t>MONTE PLATA: Cantidad de establecimientos por municipio, según división de actividad económica</t>
  </si>
  <si>
    <t>MONTE PLATA: Cantidad de establecimientos por municipio, según su condición</t>
  </si>
  <si>
    <t>MONTE PLATA: Cantidad de establecimientos por municipio, según rango de empleados</t>
  </si>
  <si>
    <t>HATO MAYOR: Cantidad y porcentaje de establecimientos, según municipio</t>
  </si>
  <si>
    <t>Sabana de La Mar</t>
  </si>
  <si>
    <t>El Valle</t>
  </si>
  <si>
    <t>HATO MAYOR: Cantidad de establecimientos, según municipio</t>
  </si>
  <si>
    <t>HATO MAYOR: Cantidad de establecimientos por municipio, según división de actividad económica</t>
  </si>
  <si>
    <t>Hato                Mayor</t>
  </si>
  <si>
    <t>Sabana           de La Mar</t>
  </si>
  <si>
    <t>Actividades de juegos azar y apuestas</t>
  </si>
  <si>
    <t>HATO MAYOR: Cantidad de establecimientos por municipio, según su condición</t>
  </si>
  <si>
    <t>Hato               Mayor</t>
  </si>
  <si>
    <t>Sabana            de La Mar</t>
  </si>
  <si>
    <t>HATO MAYOR: Cantidad de establecimientos por municipio, según rango de empleados</t>
  </si>
  <si>
    <t>Hato                     Mayor</t>
  </si>
  <si>
    <t>Sabana                 de La Mar</t>
  </si>
  <si>
    <t>Grafico 63</t>
  </si>
  <si>
    <t>Grafico 64</t>
  </si>
  <si>
    <t>Grafico 104</t>
  </si>
  <si>
    <t>Grafico 105</t>
  </si>
  <si>
    <t xml:space="preserve">Región Enriquillo </t>
  </si>
  <si>
    <t>Cuadro 160</t>
  </si>
  <si>
    <t>Cuadro 158</t>
  </si>
  <si>
    <t>Cuadro 159</t>
  </si>
  <si>
    <t>Cuadro 161</t>
  </si>
  <si>
    <t>Cuadro 162</t>
  </si>
  <si>
    <t>Cuadro 163</t>
  </si>
  <si>
    <t>Mapa 46</t>
  </si>
  <si>
    <t>Cuadro 164</t>
  </si>
  <si>
    <t>Cuadro 165</t>
  </si>
  <si>
    <t>Cuadro 167</t>
  </si>
  <si>
    <t>Mapa 47</t>
  </si>
  <si>
    <t>Cuadro 168</t>
  </si>
  <si>
    <t>Cuadro 169</t>
  </si>
  <si>
    <t>Cuadro 170</t>
  </si>
  <si>
    <t>Mapa 48</t>
  </si>
  <si>
    <t>Cuadro 172</t>
  </si>
  <si>
    <t>Cuadro 173</t>
  </si>
  <si>
    <t>Cuadro 46</t>
  </si>
  <si>
    <t>Grafico 62</t>
  </si>
  <si>
    <t>Cuadro 86</t>
  </si>
  <si>
    <t>Cuadro 88</t>
  </si>
  <si>
    <t>Grafico 103</t>
  </si>
  <si>
    <t>Grafico 150</t>
  </si>
  <si>
    <t>Grafico 151</t>
  </si>
  <si>
    <t>Cuadro 166</t>
  </si>
  <si>
    <t>Elias Piña</t>
  </si>
</sst>
</file>

<file path=xl/styles.xml><?xml version="1.0" encoding="utf-8"?>
<styleSheet xmlns="http://schemas.openxmlformats.org/spreadsheetml/2006/main">
  <numFmts count="4">
    <numFmt numFmtId="164" formatCode="####.0"/>
    <numFmt numFmtId="165" formatCode="0.0%"/>
    <numFmt numFmtId="166" formatCode="###0"/>
    <numFmt numFmtId="167" formatCode="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48"/>
      <color theme="1"/>
      <name val="Franklin Gothic Demi"/>
      <family val="2"/>
    </font>
    <font>
      <sz val="48"/>
      <color theme="3" tint="-0.499984740745262"/>
      <name val="Franklin Gothic Demi"/>
      <family val="2"/>
    </font>
    <font>
      <sz val="18"/>
      <color theme="1"/>
      <name val="Franklin Gothic Book"/>
      <family val="2"/>
    </font>
    <font>
      <sz val="20"/>
      <color theme="1"/>
      <name val="Franklin Gothic Book"/>
      <family val="2"/>
    </font>
    <font>
      <sz val="22"/>
      <color theme="1"/>
      <name val="Franklin Gothic Book"/>
      <family val="2"/>
    </font>
    <font>
      <sz val="36"/>
      <color theme="3" tint="-0.499984740745262"/>
      <name val="Franklin Gothic Demi"/>
      <family val="2"/>
    </font>
    <font>
      <sz val="48"/>
      <color theme="3" tint="-0.499984740745262"/>
      <name val="Calibri"/>
      <family val="2"/>
      <scheme val="minor"/>
    </font>
    <font>
      <sz val="9"/>
      <color theme="1"/>
      <name val="Franklin Gothic Demi"/>
      <family val="2"/>
    </font>
    <font>
      <sz val="9"/>
      <color theme="1"/>
      <name val="Franklin Gothic Book"/>
      <family val="2"/>
    </font>
    <font>
      <sz val="10"/>
      <name val="Arial"/>
      <family val="2"/>
    </font>
    <font>
      <sz val="9"/>
      <color theme="0"/>
      <name val="Franklin Gothic Demi"/>
      <family val="2"/>
    </font>
    <font>
      <sz val="9"/>
      <color indexed="8"/>
      <name val="Franklin Gothic Demi"/>
      <family val="2"/>
    </font>
    <font>
      <sz val="9"/>
      <color indexed="8"/>
      <name val="Franklin Gothic Book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7"/>
      <color theme="1"/>
      <name val="Franklin Gothic Book"/>
      <family val="2"/>
    </font>
    <font>
      <sz val="9"/>
      <color indexed="8"/>
      <name val="Arial Bold"/>
    </font>
    <font>
      <sz val="9"/>
      <name val="Franklin Gothic Demi"/>
      <family val="2"/>
    </font>
    <font>
      <sz val="11"/>
      <color theme="3" tint="-0.499984740745262"/>
      <name val="Calibri"/>
      <family val="2"/>
      <scheme val="minor"/>
    </font>
    <font>
      <b/>
      <sz val="9"/>
      <color indexed="8"/>
      <name val="Franklin Gothic Book"/>
      <family val="2"/>
    </font>
    <font>
      <sz val="7"/>
      <color indexed="8"/>
      <name val="Franklin Gothic Book"/>
      <family val="2"/>
    </font>
    <font>
      <sz val="9"/>
      <name val="Franklin Gothic Book"/>
      <family val="2"/>
    </font>
    <font>
      <sz val="9"/>
      <color theme="1"/>
      <name val="Franklin Gothic Demi Cond"/>
      <family val="2"/>
    </font>
    <font>
      <sz val="11"/>
      <color theme="1"/>
      <name val="Franklin Gothic Demi"/>
      <family val="2"/>
    </font>
    <font>
      <sz val="10"/>
      <color theme="1"/>
      <name val="Franklin Gothic Book"/>
      <family val="2"/>
    </font>
    <font>
      <sz val="14"/>
      <color theme="1"/>
      <name val="Franklin Gothic Book"/>
      <family val="2"/>
    </font>
    <font>
      <sz val="1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rgb="FF000000"/>
      <name val="Franklin Gothic Book"/>
      <family val="2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BB0"/>
        <bgColor indexed="64"/>
      </patternFill>
    </fill>
    <fill>
      <patternFill patternType="solid">
        <fgColor rgb="FFF9AD6F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A23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CA800"/>
        <bgColor indexed="64"/>
      </patternFill>
    </fill>
  </fills>
  <borders count="136">
    <border>
      <left/>
      <right/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499984740745262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499984740745262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499984740745262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499984740745262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499984740745262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499984740745262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theme="1" tint="0.34998626667073579"/>
      </left>
      <right style="medium">
        <color theme="1" tint="0.499984740745262"/>
      </right>
      <top style="medium">
        <color theme="1" tint="0.34998626667073579"/>
      </top>
      <bottom style="medium">
        <color theme="1" tint="0.499984740745262"/>
      </bottom>
      <diagonal/>
    </border>
    <border>
      <left/>
      <right/>
      <top style="medium">
        <color theme="1" tint="0.34998626667073579"/>
      </top>
      <bottom style="medium">
        <color theme="1" tint="0.499984740745262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499984740745262"/>
      </bottom>
      <diagonal/>
    </border>
    <border>
      <left style="medium">
        <color theme="1" tint="0.34998626667073579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34998626667073579"/>
      </right>
      <top style="medium">
        <color theme="1" tint="0.499984740745262"/>
      </top>
      <bottom/>
      <diagonal/>
    </border>
    <border>
      <left/>
      <right style="medium">
        <color theme="1" tint="0.34998626667073579"/>
      </right>
      <top style="medium">
        <color theme="1" tint="0.499984740745262"/>
      </top>
      <bottom/>
      <diagonal/>
    </border>
    <border>
      <left style="medium">
        <color theme="1" tint="0.34998626667073579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499984740745262"/>
      </right>
      <top/>
      <bottom style="medium">
        <color theme="1" tint="0.34998626667073579"/>
      </bottom>
      <diagonal/>
    </border>
    <border>
      <left style="medium">
        <color theme="1" tint="0.499984740745262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249977111117893"/>
      </left>
      <right/>
      <top style="medium">
        <color theme="1" tint="0.249977111117893"/>
      </top>
      <bottom style="thin">
        <color theme="1" tint="0.499984740745262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249977111117893"/>
      </top>
      <bottom/>
      <diagonal/>
    </border>
    <border>
      <left style="medium">
        <color theme="1" tint="0.34998626667073579"/>
      </left>
      <right/>
      <top style="medium">
        <color theme="1" tint="0.249977111117893"/>
      </top>
      <bottom style="medium">
        <color theme="1" tint="0.34998626667073579"/>
      </bottom>
      <diagonal/>
    </border>
    <border>
      <left/>
      <right/>
      <top style="medium">
        <color theme="1" tint="0.249977111117893"/>
      </top>
      <bottom style="medium">
        <color theme="1" tint="0.34998626667073579"/>
      </bottom>
      <diagonal/>
    </border>
    <border>
      <left/>
      <right style="medium">
        <color theme="1" tint="0.249977111117893"/>
      </right>
      <top style="medium">
        <color theme="1" tint="0.249977111117893"/>
      </top>
      <bottom style="medium">
        <color theme="1" tint="0.34998626667073579"/>
      </bottom>
      <diagonal/>
    </border>
    <border>
      <left style="medium">
        <color theme="1" tint="0.249977111117893"/>
      </left>
      <right/>
      <top style="thin">
        <color theme="1" tint="0.499984740745262"/>
      </top>
      <bottom style="medium">
        <color theme="1" tint="0.249977111117893"/>
      </bottom>
      <diagonal/>
    </border>
    <border>
      <left style="medium">
        <color theme="1" tint="0.34998626667073579"/>
      </left>
      <right/>
      <top/>
      <bottom style="medium">
        <color theme="1" tint="0.249977111117893"/>
      </bottom>
      <diagonal/>
    </border>
    <border>
      <left style="medium">
        <color theme="1" tint="0.249977111117893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77111117893"/>
      </left>
      <right/>
      <top/>
      <bottom style="medium">
        <color theme="1" tint="0.249977111117893"/>
      </bottom>
      <diagonal/>
    </border>
    <border>
      <left/>
      <right/>
      <top/>
      <bottom style="medium">
        <color theme="1" tint="0.249977111117893"/>
      </bottom>
      <diagonal/>
    </border>
    <border>
      <left/>
      <right style="medium">
        <color theme="1" tint="0.249977111117893"/>
      </right>
      <top/>
      <bottom style="medium">
        <color theme="1" tint="0.249977111117893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34998626667073579"/>
      </bottom>
      <diagonal/>
    </border>
    <border>
      <left/>
      <right style="medium">
        <color theme="0" tint="-0.499984740745262"/>
      </right>
      <top style="medium">
        <color theme="1" tint="0.34998626667073579"/>
      </top>
      <bottom/>
      <diagonal/>
    </border>
    <border>
      <left/>
      <right style="thin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249977111117893"/>
      </bottom>
      <diagonal/>
    </border>
    <border>
      <left style="medium">
        <color theme="1" tint="0.34998626667073579"/>
      </left>
      <right style="thin">
        <color indexed="64"/>
      </right>
      <top/>
      <bottom/>
      <diagonal/>
    </border>
    <border>
      <left style="medium">
        <color theme="1" tint="0.34998626667073579"/>
      </left>
      <right style="thin">
        <color indexed="64"/>
      </right>
      <top/>
      <bottom style="medium">
        <color theme="1" tint="0.34998626667073579"/>
      </bottom>
      <diagonal/>
    </border>
    <border>
      <left/>
      <right style="thin">
        <color theme="1" tint="0.499984740745262"/>
      </right>
      <top style="medium">
        <color theme="1" tint="0.34998626667073579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249977111117893"/>
      </bottom>
      <diagonal/>
    </border>
    <border>
      <left style="medium">
        <color theme="1" tint="0.34998626667073579"/>
      </left>
      <right style="medium">
        <color theme="1" tint="0.499984740745262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499984740745262"/>
      </right>
      <top/>
      <bottom style="thin">
        <color theme="1" tint="0.34998626667073579"/>
      </bottom>
      <diagonal/>
    </border>
    <border>
      <left style="medium">
        <color theme="1" tint="0.499984740745262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thin">
        <color indexed="64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499984740745262"/>
      </left>
      <right/>
      <top/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499984740745262"/>
      </left>
      <right style="medium">
        <color theme="1" tint="0.34998626667073579"/>
      </right>
      <top/>
      <bottom/>
      <diagonal/>
    </border>
    <border>
      <left style="thin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24994659260841701"/>
      </right>
      <top/>
      <bottom/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24994659260841701"/>
      </right>
      <top style="medium">
        <color theme="1" tint="0.34998626667073579"/>
      </top>
      <bottom/>
      <diagonal/>
    </border>
    <border>
      <left/>
      <right style="medium">
        <color theme="1" tint="0.24994659260841701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499984740745262"/>
      </left>
      <right style="medium">
        <color indexed="8"/>
      </right>
      <top style="thin">
        <color theme="1" tint="0.499984740745262"/>
      </top>
      <bottom/>
      <diagonal/>
    </border>
    <border>
      <left style="medium">
        <color indexed="8"/>
      </left>
      <right/>
      <top style="thin">
        <color theme="1" tint="0.499984740745262"/>
      </top>
      <bottom style="medium">
        <color theme="1" tint="0.34998626667073579"/>
      </bottom>
      <diagonal/>
    </border>
    <border>
      <left/>
      <right/>
      <top style="thin">
        <color theme="1" tint="0.499984740745262"/>
      </top>
      <bottom style="medium">
        <color theme="1" tint="0.34998626667073579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499984740745262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1" tint="0.34998626667073579"/>
      </right>
      <top/>
      <bottom style="medium">
        <color theme="0" tint="-0.499984740745262"/>
      </bottom>
      <diagonal/>
    </border>
    <border>
      <left style="medium">
        <color theme="1" tint="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936">
    <xf numFmtId="0" fontId="0" fillId="0" borderId="0" xfId="0"/>
    <xf numFmtId="0" fontId="0" fillId="2" borderId="0" xfId="0" applyFill="1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 applyAlignment="1"/>
    <xf numFmtId="0" fontId="9" fillId="2" borderId="0" xfId="0" applyFont="1" applyFill="1"/>
    <xf numFmtId="0" fontId="12" fillId="0" borderId="0" xfId="2" applyFont="1" applyBorder="1" applyAlignment="1">
      <alignment vertical="center"/>
    </xf>
    <xf numFmtId="0" fontId="12" fillId="0" borderId="0" xfId="2"/>
    <xf numFmtId="0" fontId="0" fillId="0" borderId="0" xfId="0" applyBorder="1"/>
    <xf numFmtId="0" fontId="13" fillId="3" borderId="1" xfId="2" applyFont="1" applyFill="1" applyBorder="1" applyAlignment="1">
      <alignment horizontal="left" vertical="center" indent="1"/>
    </xf>
    <xf numFmtId="0" fontId="13" fillId="3" borderId="2" xfId="2" applyFont="1" applyFill="1" applyBorder="1" applyAlignment="1">
      <alignment horizontal="center" wrapText="1"/>
    </xf>
    <xf numFmtId="0" fontId="12" fillId="0" borderId="0" xfId="2" applyBorder="1"/>
    <xf numFmtId="0" fontId="14" fillId="0" borderId="3" xfId="2" applyFont="1" applyBorder="1" applyAlignment="1">
      <alignment horizontal="left" vertical="center" wrapText="1" indent="1"/>
    </xf>
    <xf numFmtId="3" fontId="14" fillId="0" borderId="3" xfId="2" applyNumberFormat="1" applyFont="1" applyBorder="1" applyAlignment="1">
      <alignment horizontal="right" vertical="center" indent="1"/>
    </xf>
    <xf numFmtId="164" fontId="14" fillId="0" borderId="4" xfId="1" applyNumberFormat="1" applyFont="1" applyBorder="1" applyAlignment="1">
      <alignment horizontal="right" vertical="center" indent="1"/>
    </xf>
    <xf numFmtId="0" fontId="15" fillId="2" borderId="3" xfId="3" applyFont="1" applyFill="1" applyBorder="1" applyAlignment="1">
      <alignment horizontal="left" vertical="top" wrapText="1" indent="1"/>
    </xf>
    <xf numFmtId="3" fontId="15" fillId="0" borderId="3" xfId="2" applyNumberFormat="1" applyFont="1" applyBorder="1" applyAlignment="1">
      <alignment horizontal="right" vertical="center" indent="1"/>
    </xf>
    <xf numFmtId="165" fontId="15" fillId="0" borderId="3" xfId="1" applyNumberFormat="1" applyFont="1" applyBorder="1" applyAlignment="1">
      <alignment horizontal="right" vertical="center" indent="1"/>
    </xf>
    <xf numFmtId="0" fontId="15" fillId="2" borderId="5" xfId="3" applyFont="1" applyFill="1" applyBorder="1" applyAlignment="1">
      <alignment horizontal="left" vertical="top" wrapText="1" indent="1"/>
    </xf>
    <xf numFmtId="3" fontId="15" fillId="0" borderId="5" xfId="2" applyNumberFormat="1" applyFont="1" applyBorder="1" applyAlignment="1">
      <alignment horizontal="right" vertical="top" indent="1"/>
    </xf>
    <xf numFmtId="165" fontId="15" fillId="0" borderId="5" xfId="1" applyNumberFormat="1" applyFont="1" applyBorder="1" applyAlignment="1">
      <alignment horizontal="right" vertical="center" indent="1"/>
    </xf>
    <xf numFmtId="0" fontId="16" fillId="0" borderId="0" xfId="4" applyFont="1" applyBorder="1" applyAlignment="1">
      <alignment vertical="center" wrapText="1"/>
    </xf>
    <xf numFmtId="0" fontId="12" fillId="0" borderId="0" xfId="4" applyFont="1" applyBorder="1" applyAlignment="1">
      <alignment vertical="center"/>
    </xf>
    <xf numFmtId="0" fontId="12" fillId="0" borderId="0" xfId="4"/>
    <xf numFmtId="0" fontId="12" fillId="0" borderId="0" xfId="4" applyBorder="1" applyAlignment="1">
      <alignment vertical="center" wrapText="1"/>
    </xf>
    <xf numFmtId="0" fontId="17" fillId="0" borderId="0" xfId="4" applyFont="1" applyBorder="1" applyAlignment="1">
      <alignment horizontal="center" wrapText="1"/>
    </xf>
    <xf numFmtId="0" fontId="17" fillId="0" borderId="0" xfId="4" applyFont="1" applyBorder="1" applyAlignment="1">
      <alignment vertical="top" wrapText="1"/>
    </xf>
    <xf numFmtId="0" fontId="17" fillId="0" borderId="0" xfId="4" applyFont="1" applyBorder="1" applyAlignment="1">
      <alignment horizontal="left" vertical="top" wrapText="1"/>
    </xf>
    <xf numFmtId="166" fontId="17" fillId="0" borderId="0" xfId="4" applyNumberFormat="1" applyFont="1" applyBorder="1" applyAlignment="1">
      <alignment horizontal="right" vertical="top"/>
    </xf>
    <xf numFmtId="164" fontId="17" fillId="0" borderId="0" xfId="4" applyNumberFormat="1" applyFont="1" applyBorder="1" applyAlignment="1">
      <alignment horizontal="right" vertical="top"/>
    </xf>
    <xf numFmtId="0" fontId="12" fillId="0" borderId="0" xfId="4" applyBorder="1" applyAlignment="1">
      <alignment horizontal="center" vertical="center"/>
    </xf>
    <xf numFmtId="0" fontId="17" fillId="0" borderId="0" xfId="4" applyFont="1" applyBorder="1" applyAlignment="1">
      <alignment horizontal="left" vertical="top"/>
    </xf>
    <xf numFmtId="0" fontId="12" fillId="0" borderId="0" xfId="4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10" applyFont="1" applyBorder="1" applyAlignment="1">
      <alignment horizontal="center" vertical="center"/>
    </xf>
    <xf numFmtId="0" fontId="12" fillId="0" borderId="0" xfId="10"/>
    <xf numFmtId="0" fontId="13" fillId="3" borderId="2" xfId="5" applyFont="1" applyFill="1" applyBorder="1" applyAlignment="1">
      <alignment horizontal="center" vertical="center" wrapText="1"/>
    </xf>
    <xf numFmtId="0" fontId="14" fillId="0" borderId="12" xfId="10" applyFont="1" applyBorder="1" applyAlignment="1">
      <alignment horizontal="left" vertical="center" wrapText="1" indent="1"/>
    </xf>
    <xf numFmtId="3" fontId="14" fillId="0" borderId="13" xfId="6" applyNumberFormat="1" applyFont="1" applyBorder="1" applyAlignment="1">
      <alignment horizontal="right" vertical="center" wrapText="1" indent="1"/>
    </xf>
    <xf numFmtId="3" fontId="14" fillId="0" borderId="14" xfId="6" applyNumberFormat="1" applyFont="1" applyBorder="1" applyAlignment="1">
      <alignment horizontal="right" vertical="center" wrapText="1" indent="1"/>
    </xf>
    <xf numFmtId="3" fontId="14" fillId="0" borderId="0" xfId="10" applyNumberFormat="1" applyFont="1" applyBorder="1" applyAlignment="1">
      <alignment horizontal="right" vertical="center" indent="1"/>
    </xf>
    <xf numFmtId="0" fontId="15" fillId="0" borderId="15" xfId="10" applyFont="1" applyBorder="1" applyAlignment="1">
      <alignment horizontal="left" vertical="center" wrapText="1" indent="1"/>
    </xf>
    <xf numFmtId="3" fontId="15" fillId="0" borderId="0" xfId="10" applyNumberFormat="1" applyFont="1" applyBorder="1" applyAlignment="1">
      <alignment horizontal="right" vertical="center" indent="1"/>
    </xf>
    <xf numFmtId="3" fontId="15" fillId="0" borderId="16" xfId="10" applyNumberFormat="1" applyFont="1" applyBorder="1" applyAlignment="1">
      <alignment horizontal="right" vertical="center" indent="1"/>
    </xf>
    <xf numFmtId="0" fontId="15" fillId="0" borderId="15" xfId="10" applyFont="1" applyBorder="1" applyAlignment="1">
      <alignment horizontal="left" vertical="center"/>
    </xf>
    <xf numFmtId="165" fontId="15" fillId="4" borderId="0" xfId="1" applyNumberFormat="1" applyFont="1" applyFill="1" applyBorder="1" applyAlignment="1">
      <alignment horizontal="right" vertical="center"/>
    </xf>
    <xf numFmtId="0" fontId="15" fillId="0" borderId="17" xfId="10" applyFont="1" applyBorder="1" applyAlignment="1">
      <alignment horizontal="left" vertical="center" wrapText="1" indent="1"/>
    </xf>
    <xf numFmtId="3" fontId="15" fillId="0" borderId="18" xfId="10" applyNumberFormat="1" applyFont="1" applyBorder="1" applyAlignment="1">
      <alignment horizontal="right" vertical="center" indent="1"/>
    </xf>
    <xf numFmtId="3" fontId="15" fillId="0" borderId="19" xfId="10" applyNumberFormat="1" applyFont="1" applyBorder="1" applyAlignment="1">
      <alignment horizontal="right" vertical="center" indent="1"/>
    </xf>
    <xf numFmtId="0" fontId="0" fillId="0" borderId="0" xfId="0" applyAlignment="1"/>
    <xf numFmtId="0" fontId="18" fillId="0" borderId="0" xfId="0" applyFont="1" applyAlignment="1">
      <alignment horizontal="left" vertical="center" wrapText="1"/>
    </xf>
    <xf numFmtId="0" fontId="18" fillId="2" borderId="0" xfId="0" applyFont="1" applyFill="1"/>
    <xf numFmtId="0" fontId="19" fillId="0" borderId="0" xfId="11" applyFont="1" applyBorder="1" applyAlignment="1">
      <alignment vertical="center"/>
    </xf>
    <xf numFmtId="0" fontId="12" fillId="0" borderId="0" xfId="11" applyFont="1" applyBorder="1" applyAlignment="1">
      <alignment vertical="center"/>
    </xf>
    <xf numFmtId="0" fontId="17" fillId="0" borderId="0" xfId="11" applyFont="1" applyBorder="1" applyAlignment="1"/>
    <xf numFmtId="0" fontId="17" fillId="0" borderId="0" xfId="11" applyFont="1" applyBorder="1" applyAlignment="1">
      <alignment horizontal="center"/>
    </xf>
    <xf numFmtId="0" fontId="17" fillId="0" borderId="0" xfId="11" applyFont="1" applyBorder="1" applyAlignment="1">
      <alignment vertical="top"/>
    </xf>
    <xf numFmtId="0" fontId="17" fillId="0" borderId="0" xfId="11" applyFont="1" applyBorder="1" applyAlignment="1">
      <alignment horizontal="left" vertical="top"/>
    </xf>
    <xf numFmtId="166" fontId="17" fillId="0" borderId="0" xfId="11" applyNumberFormat="1" applyFont="1" applyBorder="1" applyAlignment="1">
      <alignment horizontal="right" vertical="top"/>
    </xf>
    <xf numFmtId="0" fontId="0" fillId="0" borderId="0" xfId="0" applyFont="1" applyBorder="1" applyAlignment="1"/>
    <xf numFmtId="3" fontId="0" fillId="0" borderId="0" xfId="0" applyNumberFormat="1" applyFont="1" applyBorder="1" applyAlignment="1"/>
    <xf numFmtId="3" fontId="14" fillId="0" borderId="0" xfId="6" applyNumberFormat="1" applyFont="1" applyBorder="1" applyAlignment="1">
      <alignment horizontal="right" vertical="center"/>
    </xf>
    <xf numFmtId="0" fontId="12" fillId="0" borderId="0" xfId="6"/>
    <xf numFmtId="0" fontId="20" fillId="0" borderId="12" xfId="6" applyFont="1" applyBorder="1" applyAlignment="1">
      <alignment horizontal="left" vertical="center" indent="1"/>
    </xf>
    <xf numFmtId="0" fontId="15" fillId="0" borderId="15" xfId="6" applyFont="1" applyBorder="1" applyAlignment="1">
      <alignment horizontal="left" vertical="center" wrapText="1" indent="1"/>
    </xf>
    <xf numFmtId="3" fontId="15" fillId="0" borderId="0" xfId="6" applyNumberFormat="1" applyFont="1" applyBorder="1" applyAlignment="1">
      <alignment horizontal="right" vertical="center" indent="1"/>
    </xf>
    <xf numFmtId="3" fontId="15" fillId="0" borderId="16" xfId="6" applyNumberFormat="1" applyFont="1" applyBorder="1" applyAlignment="1">
      <alignment horizontal="right" vertical="center" indent="1"/>
    </xf>
    <xf numFmtId="0" fontId="15" fillId="0" borderId="17" xfId="6" applyFont="1" applyBorder="1" applyAlignment="1">
      <alignment horizontal="left" vertical="center" wrapText="1" indent="1"/>
    </xf>
    <xf numFmtId="3" fontId="15" fillId="0" borderId="18" xfId="6" applyNumberFormat="1" applyFont="1" applyBorder="1" applyAlignment="1">
      <alignment horizontal="right" vertical="center" indent="1"/>
    </xf>
    <xf numFmtId="3" fontId="15" fillId="0" borderId="19" xfId="6" applyNumberFormat="1" applyFont="1" applyBorder="1" applyAlignment="1">
      <alignment horizontal="right" vertical="center" indent="1"/>
    </xf>
    <xf numFmtId="0" fontId="18" fillId="0" borderId="0" xfId="0" applyFont="1" applyAlignment="1">
      <alignment horizontal="left" wrapText="1"/>
    </xf>
    <xf numFmtId="0" fontId="18" fillId="0" borderId="0" xfId="0" applyFont="1"/>
    <xf numFmtId="3" fontId="0" fillId="0" borderId="0" xfId="0" applyNumberFormat="1"/>
    <xf numFmtId="0" fontId="0" fillId="0" borderId="20" xfId="0" applyBorder="1"/>
    <xf numFmtId="0" fontId="14" fillId="4" borderId="21" xfId="6" applyFont="1" applyFill="1" applyBorder="1" applyAlignment="1">
      <alignment horizontal="center" vertical="center" wrapText="1"/>
    </xf>
    <xf numFmtId="0" fontId="14" fillId="4" borderId="2" xfId="5" applyFont="1" applyFill="1" applyBorder="1" applyAlignment="1">
      <alignment horizontal="center" vertical="center" wrapText="1"/>
    </xf>
    <xf numFmtId="0" fontId="14" fillId="4" borderId="4" xfId="5" applyFont="1" applyFill="1" applyBorder="1" applyAlignment="1">
      <alignment horizontal="center" vertical="center" wrapText="1"/>
    </xf>
    <xf numFmtId="165" fontId="15" fillId="0" borderId="20" xfId="1" applyNumberFormat="1" applyFont="1" applyBorder="1" applyAlignment="1">
      <alignment horizontal="left" vertical="center" wrapText="1" indent="1"/>
    </xf>
    <xf numFmtId="165" fontId="14" fillId="2" borderId="21" xfId="6" applyNumberFormat="1" applyFont="1" applyFill="1" applyBorder="1" applyAlignment="1">
      <alignment horizontal="right" wrapText="1"/>
    </xf>
    <xf numFmtId="165" fontId="14" fillId="2" borderId="22" xfId="6" applyNumberFormat="1" applyFont="1" applyFill="1" applyBorder="1" applyAlignment="1">
      <alignment horizontal="right" wrapText="1"/>
    </xf>
    <xf numFmtId="165" fontId="0" fillId="0" borderId="20" xfId="1" applyNumberFormat="1" applyFont="1" applyBorder="1"/>
    <xf numFmtId="165" fontId="0" fillId="0" borderId="23" xfId="1" applyNumberFormat="1" applyFont="1" applyBorder="1"/>
    <xf numFmtId="0" fontId="12" fillId="0" borderId="0" xfId="7" applyBorder="1" applyAlignment="1">
      <alignment vertical="center" wrapText="1"/>
    </xf>
    <xf numFmtId="0" fontId="12" fillId="0" borderId="0" xfId="7" applyFont="1" applyBorder="1" applyAlignment="1">
      <alignment vertical="center"/>
    </xf>
    <xf numFmtId="0" fontId="17" fillId="0" borderId="0" xfId="7" applyFont="1" applyBorder="1" applyAlignment="1">
      <alignment wrapText="1"/>
    </xf>
    <xf numFmtId="0" fontId="17" fillId="0" borderId="0" xfId="7" applyFont="1" applyBorder="1" applyAlignment="1">
      <alignment horizontal="center" wrapText="1"/>
    </xf>
    <xf numFmtId="0" fontId="14" fillId="0" borderId="0" xfId="2" applyFont="1" applyBorder="1" applyAlignment="1">
      <alignment horizontal="left" vertical="center" wrapText="1" indent="1"/>
    </xf>
    <xf numFmtId="3" fontId="14" fillId="0" borderId="0" xfId="2" applyNumberFormat="1" applyFont="1" applyBorder="1" applyAlignment="1">
      <alignment horizontal="right" vertical="center" indent="1"/>
    </xf>
    <xf numFmtId="0" fontId="17" fillId="0" borderId="0" xfId="7" applyFont="1" applyBorder="1" applyAlignment="1">
      <alignment horizontal="left" vertical="top" wrapText="1"/>
    </xf>
    <xf numFmtId="0" fontId="15" fillId="2" borderId="0" xfId="3" applyFont="1" applyFill="1" applyBorder="1" applyAlignment="1">
      <alignment horizontal="left" vertical="top" wrapText="1"/>
    </xf>
    <xf numFmtId="3" fontId="15" fillId="0" borderId="0" xfId="2" applyNumberFormat="1" applyFont="1" applyBorder="1" applyAlignment="1">
      <alignment horizontal="right" vertical="center" indent="1"/>
    </xf>
    <xf numFmtId="166" fontId="17" fillId="0" borderId="0" xfId="7" applyNumberFormat="1" applyFont="1" applyBorder="1" applyAlignment="1">
      <alignment horizontal="right" vertical="top"/>
    </xf>
    <xf numFmtId="0" fontId="17" fillId="0" borderId="0" xfId="7" applyFont="1" applyBorder="1" applyAlignment="1">
      <alignment vertical="top" wrapText="1"/>
    </xf>
    <xf numFmtId="3" fontId="15" fillId="0" borderId="0" xfId="2" applyNumberFormat="1" applyFont="1" applyBorder="1" applyAlignment="1">
      <alignment horizontal="right" vertical="top" indent="1"/>
    </xf>
    <xf numFmtId="166" fontId="17" fillId="0" borderId="0" xfId="7" applyNumberFormat="1" applyFont="1" applyFill="1" applyBorder="1" applyAlignment="1">
      <alignment horizontal="right" vertical="top"/>
    </xf>
    <xf numFmtId="3" fontId="0" fillId="0" borderId="0" xfId="0" applyNumberFormat="1" applyBorder="1"/>
    <xf numFmtId="166" fontId="0" fillId="0" borderId="0" xfId="0" applyNumberFormat="1" applyBorder="1"/>
    <xf numFmtId="0" fontId="12" fillId="0" borderId="0" xfId="8" applyFont="1" applyBorder="1" applyAlignment="1">
      <alignment vertical="center"/>
    </xf>
    <xf numFmtId="0" fontId="12" fillId="0" borderId="0" xfId="8"/>
    <xf numFmtId="3" fontId="14" fillId="0" borderId="13" xfId="6" applyNumberFormat="1" applyFont="1" applyBorder="1" applyAlignment="1">
      <alignment horizontal="right" vertical="center" wrapText="1" indent="2"/>
    </xf>
    <xf numFmtId="3" fontId="14" fillId="0" borderId="14" xfId="6" applyNumberFormat="1" applyFont="1" applyBorder="1" applyAlignment="1">
      <alignment horizontal="right" vertical="center" wrapText="1" indent="2"/>
    </xf>
    <xf numFmtId="3" fontId="15" fillId="0" borderId="0" xfId="6" applyNumberFormat="1" applyFont="1" applyBorder="1" applyAlignment="1">
      <alignment horizontal="right" vertical="center"/>
    </xf>
    <xf numFmtId="3" fontId="15" fillId="0" borderId="0" xfId="6" applyNumberFormat="1" applyFont="1" applyBorder="1" applyAlignment="1">
      <alignment horizontal="right" vertical="center" indent="2"/>
    </xf>
    <xf numFmtId="3" fontId="15" fillId="0" borderId="16" xfId="6" applyNumberFormat="1" applyFont="1" applyBorder="1" applyAlignment="1">
      <alignment horizontal="right" vertical="center" indent="2"/>
    </xf>
    <xf numFmtId="3" fontId="15" fillId="0" borderId="18" xfId="6" applyNumberFormat="1" applyFont="1" applyBorder="1" applyAlignment="1">
      <alignment horizontal="right" vertical="center"/>
    </xf>
    <xf numFmtId="3" fontId="15" fillId="0" borderId="18" xfId="6" applyNumberFormat="1" applyFont="1" applyBorder="1" applyAlignment="1">
      <alignment horizontal="right" vertical="center" indent="2"/>
    </xf>
    <xf numFmtId="3" fontId="15" fillId="0" borderId="19" xfId="6" applyNumberFormat="1" applyFont="1" applyBorder="1" applyAlignment="1">
      <alignment horizontal="right" vertical="center" indent="2"/>
    </xf>
    <xf numFmtId="0" fontId="20" fillId="0" borderId="20" xfId="6" applyFont="1" applyBorder="1" applyAlignment="1">
      <alignment horizontal="left" vertical="center" indent="1"/>
    </xf>
    <xf numFmtId="165" fontId="14" fillId="0" borderId="20" xfId="1" applyNumberFormat="1" applyFont="1" applyBorder="1" applyAlignment="1">
      <alignment horizontal="right" vertical="center" wrapText="1" indent="2"/>
    </xf>
    <xf numFmtId="0" fontId="15" fillId="0" borderId="20" xfId="6" applyFont="1" applyBorder="1" applyAlignment="1">
      <alignment horizontal="left" vertical="center" wrapText="1" indent="1"/>
    </xf>
    <xf numFmtId="165" fontId="15" fillId="0" borderId="20" xfId="1" applyNumberFormat="1" applyFont="1" applyBorder="1" applyAlignment="1">
      <alignment horizontal="right" vertical="center" indent="2"/>
    </xf>
    <xf numFmtId="165" fontId="0" fillId="0" borderId="0" xfId="0" applyNumberFormat="1" applyAlignment="1"/>
    <xf numFmtId="165" fontId="0" fillId="0" borderId="0" xfId="0" applyNumberFormat="1"/>
    <xf numFmtId="165" fontId="15" fillId="0" borderId="20" xfId="1" applyNumberFormat="1" applyFont="1" applyBorder="1" applyAlignment="1">
      <alignment horizontal="right" vertical="center" wrapText="1" indent="2"/>
    </xf>
    <xf numFmtId="0" fontId="12" fillId="0" borderId="0" xfId="9" applyFont="1" applyBorder="1" applyAlignment="1">
      <alignment vertical="center"/>
    </xf>
    <xf numFmtId="166" fontId="17" fillId="0" borderId="0" xfId="9" applyNumberFormat="1" applyFont="1" applyBorder="1" applyAlignment="1">
      <alignment horizontal="right" vertical="top"/>
    </xf>
    <xf numFmtId="0" fontId="17" fillId="0" borderId="0" xfId="9" applyFont="1" applyBorder="1" applyAlignment="1">
      <alignment horizontal="left" vertical="top"/>
    </xf>
    <xf numFmtId="0" fontId="17" fillId="0" borderId="0" xfId="9" applyFont="1" applyBorder="1" applyAlignment="1">
      <alignment vertical="top"/>
    </xf>
    <xf numFmtId="3" fontId="14" fillId="0" borderId="0" xfId="6" applyNumberFormat="1" applyFont="1" applyBorder="1" applyAlignment="1">
      <alignment horizontal="right" vertical="center" wrapText="1" indent="1"/>
    </xf>
    <xf numFmtId="0" fontId="4" fillId="2" borderId="0" xfId="0" applyFont="1" applyFill="1"/>
    <xf numFmtId="0" fontId="4" fillId="2" borderId="0" xfId="0" applyFont="1" applyFill="1" applyAlignment="1"/>
    <xf numFmtId="0" fontId="13" fillId="3" borderId="49" xfId="2" applyFont="1" applyFill="1" applyBorder="1" applyAlignment="1">
      <alignment horizontal="left" vertical="center" indent="1"/>
    </xf>
    <xf numFmtId="0" fontId="13" fillId="3" borderId="50" xfId="2" applyFont="1" applyFill="1" applyBorder="1" applyAlignment="1">
      <alignment horizontal="center" vertical="center" wrapText="1"/>
    </xf>
    <xf numFmtId="0" fontId="13" fillId="3" borderId="51" xfId="2" applyFont="1" applyFill="1" applyBorder="1" applyAlignment="1">
      <alignment horizontal="center" vertical="center" wrapText="1"/>
    </xf>
    <xf numFmtId="0" fontId="14" fillId="0" borderId="52" xfId="2" applyFont="1" applyBorder="1" applyAlignment="1">
      <alignment horizontal="left" vertical="center" wrapText="1" indent="1"/>
    </xf>
    <xf numFmtId="3" fontId="14" fillId="0" borderId="53" xfId="2" applyNumberFormat="1" applyFont="1" applyBorder="1" applyAlignment="1">
      <alignment horizontal="right" vertical="center" indent="1"/>
    </xf>
    <xf numFmtId="165" fontId="14" fillId="0" borderId="54" xfId="1" applyNumberFormat="1" applyFont="1" applyBorder="1" applyAlignment="1">
      <alignment horizontal="right" vertical="center" indent="1"/>
    </xf>
    <xf numFmtId="0" fontId="15" fillId="0" borderId="55" xfId="2" applyFont="1" applyBorder="1" applyAlignment="1">
      <alignment horizontal="left" vertical="center" wrapText="1" indent="1"/>
    </xf>
    <xf numFmtId="3" fontId="15" fillId="0" borderId="56" xfId="2" applyNumberFormat="1" applyFont="1" applyBorder="1" applyAlignment="1">
      <alignment horizontal="right" vertical="center" indent="1"/>
    </xf>
    <xf numFmtId="165" fontId="15" fillId="0" borderId="16" xfId="1" applyNumberFormat="1" applyFont="1" applyBorder="1" applyAlignment="1">
      <alignment horizontal="right" vertical="center" indent="1"/>
    </xf>
    <xf numFmtId="0" fontId="15" fillId="0" borderId="57" xfId="2" applyFont="1" applyBorder="1" applyAlignment="1">
      <alignment horizontal="left" vertical="center" wrapText="1" indent="1"/>
    </xf>
    <xf numFmtId="3" fontId="15" fillId="0" borderId="58" xfId="2" applyNumberFormat="1" applyFont="1" applyBorder="1" applyAlignment="1">
      <alignment horizontal="right" vertical="center" indent="1"/>
    </xf>
    <xf numFmtId="165" fontId="15" fillId="0" borderId="19" xfId="1" applyNumberFormat="1" applyFont="1" applyBorder="1" applyAlignment="1">
      <alignment horizontal="right" vertical="center" indent="1"/>
    </xf>
    <xf numFmtId="0" fontId="13" fillId="3" borderId="59" xfId="6" applyFont="1" applyFill="1" applyBorder="1" applyAlignment="1">
      <alignment horizontal="center" vertical="center" wrapText="1"/>
    </xf>
    <xf numFmtId="0" fontId="13" fillId="3" borderId="2" xfId="6" applyFont="1" applyFill="1" applyBorder="1" applyAlignment="1">
      <alignment horizontal="center" vertical="center" wrapText="1"/>
    </xf>
    <xf numFmtId="3" fontId="14" fillId="0" borderId="13" xfId="10" applyNumberFormat="1" applyFont="1" applyBorder="1" applyAlignment="1">
      <alignment horizontal="right" vertical="center" indent="1"/>
    </xf>
    <xf numFmtId="3" fontId="14" fillId="0" borderId="14" xfId="10" applyNumberFormat="1" applyFont="1" applyBorder="1" applyAlignment="1">
      <alignment horizontal="right" vertical="center" indent="1"/>
    </xf>
    <xf numFmtId="165" fontId="0" fillId="0" borderId="0" xfId="1" applyNumberFormat="1" applyFont="1"/>
    <xf numFmtId="0" fontId="12" fillId="0" borderId="0" xfId="11"/>
    <xf numFmtId="3" fontId="15" fillId="0" borderId="0" xfId="6" applyNumberFormat="1" applyFont="1" applyFill="1" applyBorder="1" applyAlignment="1">
      <alignment horizontal="right" vertical="center" indent="1"/>
    </xf>
    <xf numFmtId="3" fontId="15" fillId="0" borderId="16" xfId="6" applyNumberFormat="1" applyFont="1" applyFill="1" applyBorder="1" applyAlignment="1">
      <alignment horizontal="right" vertical="center" indent="1"/>
    </xf>
    <xf numFmtId="3" fontId="15" fillId="0" borderId="18" xfId="6" applyNumberFormat="1" applyFont="1" applyFill="1" applyBorder="1" applyAlignment="1">
      <alignment horizontal="right" vertical="center" indent="1"/>
    </xf>
    <xf numFmtId="3" fontId="15" fillId="0" borderId="19" xfId="6" applyNumberFormat="1" applyFont="1" applyFill="1" applyBorder="1" applyAlignment="1">
      <alignment horizontal="right" vertical="center" indent="1"/>
    </xf>
    <xf numFmtId="0" fontId="14" fillId="4" borderId="20" xfId="6" applyFont="1" applyFill="1" applyBorder="1" applyAlignment="1">
      <alignment horizontal="center" wrapText="1"/>
    </xf>
    <xf numFmtId="0" fontId="20" fillId="0" borderId="69" xfId="6" applyFont="1" applyBorder="1" applyAlignment="1">
      <alignment horizontal="left" vertical="center" indent="1"/>
    </xf>
    <xf numFmtId="3" fontId="14" fillId="0" borderId="0" xfId="6" applyNumberFormat="1" applyFont="1" applyBorder="1" applyAlignment="1">
      <alignment horizontal="right" vertical="center" wrapText="1" indent="2"/>
    </xf>
    <xf numFmtId="3" fontId="14" fillId="0" borderId="0" xfId="6" applyNumberFormat="1" applyFont="1" applyBorder="1" applyAlignment="1">
      <alignment horizontal="right" vertical="center" wrapText="1"/>
    </xf>
    <xf numFmtId="3" fontId="14" fillId="0" borderId="70" xfId="6" applyNumberFormat="1" applyFont="1" applyBorder="1" applyAlignment="1">
      <alignment horizontal="right" vertical="center" wrapText="1"/>
    </xf>
    <xf numFmtId="0" fontId="15" fillId="0" borderId="69" xfId="6" applyFont="1" applyBorder="1" applyAlignment="1">
      <alignment horizontal="left" vertical="center" wrapText="1" indent="1"/>
    </xf>
    <xf numFmtId="3" fontId="15" fillId="0" borderId="0" xfId="6" applyNumberFormat="1" applyFont="1" applyBorder="1" applyAlignment="1">
      <alignment horizontal="right" vertical="center" wrapText="1"/>
    </xf>
    <xf numFmtId="3" fontId="15" fillId="0" borderId="70" xfId="6" applyNumberFormat="1" applyFont="1" applyBorder="1" applyAlignment="1">
      <alignment horizontal="right" vertical="center" wrapText="1"/>
    </xf>
    <xf numFmtId="0" fontId="15" fillId="0" borderId="71" xfId="6" applyFont="1" applyBorder="1" applyAlignment="1">
      <alignment horizontal="left" vertical="center" wrapText="1" indent="1"/>
    </xf>
    <xf numFmtId="3" fontId="15" fillId="0" borderId="72" xfId="6" applyNumberFormat="1" applyFont="1" applyBorder="1" applyAlignment="1">
      <alignment horizontal="right" vertical="center" indent="2"/>
    </xf>
    <xf numFmtId="3" fontId="15" fillId="0" borderId="72" xfId="6" applyNumberFormat="1" applyFont="1" applyBorder="1" applyAlignment="1">
      <alignment horizontal="right" vertical="center" wrapText="1"/>
    </xf>
    <xf numFmtId="3" fontId="15" fillId="0" borderId="73" xfId="6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3" fillId="5" borderId="2" xfId="6" applyFont="1" applyFill="1" applyBorder="1" applyAlignment="1">
      <alignment horizontal="center" vertical="center" wrapText="1"/>
    </xf>
    <xf numFmtId="165" fontId="15" fillId="0" borderId="20" xfId="1" applyNumberFormat="1" applyFont="1" applyBorder="1" applyAlignment="1">
      <alignment horizontal="right" vertical="center" wrapText="1"/>
    </xf>
    <xf numFmtId="0" fontId="12" fillId="0" borderId="0" xfId="9"/>
    <xf numFmtId="0" fontId="17" fillId="0" borderId="34" xfId="9" applyFont="1" applyBorder="1" applyAlignment="1">
      <alignment horizontal="center" wrapText="1"/>
    </xf>
    <xf numFmtId="0" fontId="17" fillId="0" borderId="35" xfId="9" applyFont="1" applyBorder="1" applyAlignment="1">
      <alignment horizontal="center" wrapText="1"/>
    </xf>
    <xf numFmtId="0" fontId="17" fillId="0" borderId="27" xfId="9" applyFont="1" applyBorder="1" applyAlignment="1">
      <alignment horizontal="left" vertical="top" wrapText="1"/>
    </xf>
    <xf numFmtId="166" fontId="17" fillId="0" borderId="38" xfId="9" applyNumberFormat="1" applyFont="1" applyBorder="1" applyAlignment="1">
      <alignment horizontal="right" vertical="top"/>
    </xf>
    <xf numFmtId="166" fontId="17" fillId="0" borderId="39" xfId="9" applyNumberFormat="1" applyFont="1" applyBorder="1" applyAlignment="1">
      <alignment horizontal="right" vertical="top"/>
    </xf>
    <xf numFmtId="166" fontId="17" fillId="0" borderId="40" xfId="9" applyNumberFormat="1" applyFont="1" applyBorder="1" applyAlignment="1">
      <alignment horizontal="right" vertical="top"/>
    </xf>
    <xf numFmtId="0" fontId="17" fillId="0" borderId="42" xfId="9" applyFont="1" applyBorder="1" applyAlignment="1">
      <alignment horizontal="left" vertical="top" wrapText="1"/>
    </xf>
    <xf numFmtId="166" fontId="17" fillId="0" borderId="43" xfId="9" applyNumberFormat="1" applyFont="1" applyBorder="1" applyAlignment="1">
      <alignment horizontal="right" vertical="top"/>
    </xf>
    <xf numFmtId="166" fontId="17" fillId="0" borderId="44" xfId="9" applyNumberFormat="1" applyFont="1" applyBorder="1" applyAlignment="1">
      <alignment horizontal="right" vertical="top"/>
    </xf>
    <xf numFmtId="166" fontId="17" fillId="0" borderId="45" xfId="9" applyNumberFormat="1" applyFont="1" applyBorder="1" applyAlignment="1">
      <alignment horizontal="right" vertical="top"/>
    </xf>
    <xf numFmtId="166" fontId="17" fillId="0" borderId="47" xfId="9" applyNumberFormat="1" applyFont="1" applyBorder="1" applyAlignment="1">
      <alignment horizontal="right" vertical="top"/>
    </xf>
    <xf numFmtId="166" fontId="17" fillId="0" borderId="48" xfId="9" applyNumberFormat="1" applyFont="1" applyBorder="1" applyAlignment="1">
      <alignment horizontal="right" vertical="top"/>
    </xf>
    <xf numFmtId="166" fontId="17" fillId="0" borderId="36" xfId="9" applyNumberFormat="1" applyFont="1" applyBorder="1" applyAlignment="1">
      <alignment horizontal="right" vertical="top"/>
    </xf>
    <xf numFmtId="1" fontId="0" fillId="0" borderId="0" xfId="0" applyNumberFormat="1"/>
    <xf numFmtId="166" fontId="0" fillId="0" borderId="0" xfId="0" applyNumberFormat="1" applyAlignment="1">
      <alignment wrapText="1"/>
    </xf>
    <xf numFmtId="0" fontId="21" fillId="2" borderId="0" xfId="0" applyFont="1" applyFill="1"/>
    <xf numFmtId="9" fontId="14" fillId="0" borderId="54" xfId="1" applyFont="1" applyBorder="1" applyAlignment="1">
      <alignment horizontal="right" vertical="center" indent="1"/>
    </xf>
    <xf numFmtId="0" fontId="15" fillId="0" borderId="57" xfId="2" applyFont="1" applyBorder="1" applyAlignment="1">
      <alignment horizontal="left" vertical="top" wrapText="1" indent="1"/>
    </xf>
    <xf numFmtId="3" fontId="15" fillId="0" borderId="58" xfId="2" applyNumberFormat="1" applyFont="1" applyBorder="1" applyAlignment="1">
      <alignment horizontal="right" vertical="top" indent="1"/>
    </xf>
    <xf numFmtId="165" fontId="15" fillId="0" borderId="74" xfId="1" applyNumberFormat="1" applyFont="1" applyBorder="1" applyAlignment="1">
      <alignment horizontal="right" vertical="center" indent="1"/>
    </xf>
    <xf numFmtId="0" fontId="13" fillId="3" borderId="0" xfId="6" applyFont="1" applyFill="1" applyBorder="1" applyAlignment="1">
      <alignment horizontal="center" vertical="center" wrapText="1"/>
    </xf>
    <xf numFmtId="0" fontId="13" fillId="3" borderId="75" xfId="6" applyFont="1" applyFill="1" applyBorder="1" applyAlignment="1">
      <alignment horizontal="center" vertical="center" wrapText="1"/>
    </xf>
    <xf numFmtId="0" fontId="13" fillId="3" borderId="61" xfId="6" applyFont="1" applyFill="1" applyBorder="1" applyAlignment="1">
      <alignment vertical="center" wrapText="1"/>
    </xf>
    <xf numFmtId="3" fontId="22" fillId="0" borderId="14" xfId="10" applyNumberFormat="1" applyFont="1" applyBorder="1" applyAlignment="1">
      <alignment horizontal="right" vertical="center" indent="1"/>
    </xf>
    <xf numFmtId="0" fontId="24" fillId="0" borderId="17" xfId="10" applyFont="1" applyBorder="1" applyAlignment="1">
      <alignment horizontal="left" vertical="center" wrapText="1" indent="1"/>
    </xf>
    <xf numFmtId="0" fontId="10" fillId="0" borderId="0" xfId="0" applyFont="1" applyAlignment="1"/>
    <xf numFmtId="0" fontId="11" fillId="0" borderId="0" xfId="0" applyFont="1" applyAlignment="1"/>
    <xf numFmtId="0" fontId="0" fillId="0" borderId="76" xfId="0" applyBorder="1"/>
    <xf numFmtId="0" fontId="13" fillId="3" borderId="77" xfId="6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indent="1"/>
    </xf>
    <xf numFmtId="3" fontId="10" fillId="0" borderId="13" xfId="0" applyNumberFormat="1" applyFont="1" applyBorder="1"/>
    <xf numFmtId="3" fontId="10" fillId="0" borderId="13" xfId="0" applyNumberFormat="1" applyFont="1" applyBorder="1" applyAlignment="1">
      <alignment horizontal="right" indent="2"/>
    </xf>
    <xf numFmtId="0" fontId="11" fillId="0" borderId="15" xfId="0" applyFont="1" applyBorder="1" applyAlignment="1">
      <alignment horizontal="left" indent="1"/>
    </xf>
    <xf numFmtId="3" fontId="11" fillId="0" borderId="0" xfId="0" applyNumberFormat="1" applyFont="1" applyBorder="1"/>
    <xf numFmtId="3" fontId="11" fillId="0" borderId="0" xfId="0" applyNumberFormat="1" applyFont="1" applyBorder="1" applyAlignment="1">
      <alignment horizontal="right" indent="2"/>
    </xf>
    <xf numFmtId="3" fontId="11" fillId="0" borderId="78" xfId="0" applyNumberFormat="1" applyFont="1" applyBorder="1" applyAlignment="1">
      <alignment horizontal="right" indent="2"/>
    </xf>
    <xf numFmtId="0" fontId="11" fillId="0" borderId="17" xfId="0" applyFont="1" applyBorder="1" applyAlignment="1">
      <alignment horizontal="left" indent="1"/>
    </xf>
    <xf numFmtId="3" fontId="11" fillId="0" borderId="18" xfId="0" applyNumberFormat="1" applyFont="1" applyBorder="1"/>
    <xf numFmtId="3" fontId="11" fillId="0" borderId="18" xfId="0" applyNumberFormat="1" applyFont="1" applyBorder="1" applyAlignment="1">
      <alignment horizontal="right" indent="2"/>
    </xf>
    <xf numFmtId="0" fontId="14" fillId="4" borderId="79" xfId="6" applyFont="1" applyFill="1" applyBorder="1" applyAlignment="1">
      <alignment horizontal="center" vertical="center" wrapText="1"/>
    </xf>
    <xf numFmtId="0" fontId="14" fillId="4" borderId="80" xfId="6" applyFont="1" applyFill="1" applyBorder="1" applyAlignment="1">
      <alignment horizontal="center" vertical="center" wrapText="1"/>
    </xf>
    <xf numFmtId="165" fontId="10" fillId="0" borderId="13" xfId="1" applyNumberFormat="1" applyFont="1" applyBorder="1"/>
    <xf numFmtId="165" fontId="10" fillId="0" borderId="81" xfId="1" applyNumberFormat="1" applyFont="1" applyBorder="1"/>
    <xf numFmtId="165" fontId="11" fillId="0" borderId="0" xfId="1" applyNumberFormat="1" applyFont="1" applyBorder="1"/>
    <xf numFmtId="165" fontId="11" fillId="0" borderId="78" xfId="1" applyNumberFormat="1" applyFont="1" applyBorder="1"/>
    <xf numFmtId="165" fontId="11" fillId="0" borderId="18" xfId="1" applyNumberFormat="1" applyFont="1" applyBorder="1"/>
    <xf numFmtId="0" fontId="11" fillId="0" borderId="0" xfId="0" applyFont="1" applyBorder="1" applyAlignment="1">
      <alignment horizontal="left" indent="1"/>
    </xf>
    <xf numFmtId="0" fontId="14" fillId="4" borderId="19" xfId="6" applyFont="1" applyFill="1" applyBorder="1" applyAlignment="1">
      <alignment horizontal="center" vertical="center" wrapText="1"/>
    </xf>
    <xf numFmtId="0" fontId="10" fillId="0" borderId="12" xfId="0" applyFont="1" applyBorder="1"/>
    <xf numFmtId="9" fontId="10" fillId="0" borderId="13" xfId="1" applyFont="1" applyBorder="1"/>
    <xf numFmtId="165" fontId="10" fillId="0" borderId="14" xfId="1" applyNumberFormat="1" applyFont="1" applyBorder="1"/>
    <xf numFmtId="0" fontId="11" fillId="0" borderId="17" xfId="0" applyFont="1" applyBorder="1"/>
    <xf numFmtId="165" fontId="11" fillId="0" borderId="19" xfId="1" applyNumberFormat="1" applyFont="1" applyBorder="1"/>
    <xf numFmtId="0" fontId="11" fillId="0" borderId="15" xfId="0" applyFont="1" applyBorder="1"/>
    <xf numFmtId="165" fontId="11" fillId="0" borderId="16" xfId="1" applyNumberFormat="1" applyFont="1" applyBorder="1"/>
    <xf numFmtId="0" fontId="18" fillId="0" borderId="0" xfId="0" applyFont="1" applyAlignment="1">
      <alignment vertical="center" wrapText="1"/>
    </xf>
    <xf numFmtId="0" fontId="14" fillId="4" borderId="0" xfId="6" applyFont="1" applyFill="1" applyBorder="1" applyAlignment="1">
      <alignment horizontal="center" wrapText="1"/>
    </xf>
    <xf numFmtId="0" fontId="14" fillId="4" borderId="75" xfId="6" applyFont="1" applyFill="1" applyBorder="1" applyAlignment="1">
      <alignment horizontal="center" wrapText="1"/>
    </xf>
    <xf numFmtId="166" fontId="0" fillId="0" borderId="0" xfId="0" applyNumberFormat="1"/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0" fillId="6" borderId="49" xfId="2" applyFont="1" applyFill="1" applyBorder="1" applyAlignment="1">
      <alignment horizontal="left" vertical="center" indent="1"/>
    </xf>
    <xf numFmtId="0" fontId="14" fillId="6" borderId="50" xfId="2" applyFont="1" applyFill="1" applyBorder="1" applyAlignment="1">
      <alignment horizontal="center" wrapText="1"/>
    </xf>
    <xf numFmtId="0" fontId="14" fillId="6" borderId="51" xfId="2" applyFont="1" applyFill="1" applyBorder="1" applyAlignment="1">
      <alignment horizontal="center" wrapText="1"/>
    </xf>
    <xf numFmtId="165" fontId="15" fillId="0" borderId="19" xfId="1" applyNumberFormat="1" applyFont="1" applyBorder="1" applyAlignment="1">
      <alignment horizontal="right" vertical="top" indent="1"/>
    </xf>
    <xf numFmtId="0" fontId="14" fillId="6" borderId="0" xfId="6" applyFont="1" applyFill="1" applyBorder="1" applyAlignment="1">
      <alignment horizontal="center" wrapText="1"/>
    </xf>
    <xf numFmtId="0" fontId="14" fillId="6" borderId="75" xfId="6" applyFont="1" applyFill="1" applyBorder="1" applyAlignment="1">
      <alignment horizontal="center" wrapText="1"/>
    </xf>
    <xf numFmtId="0" fontId="14" fillId="6" borderId="16" xfId="6" applyFont="1" applyFill="1" applyBorder="1" applyAlignment="1">
      <alignment horizontal="center" wrapText="1"/>
    </xf>
    <xf numFmtId="0" fontId="15" fillId="0" borderId="15" xfId="6" applyFont="1" applyBorder="1" applyAlignment="1">
      <alignment horizontal="left" vertical="center" wrapText="1" indent="2"/>
    </xf>
    <xf numFmtId="0" fontId="12" fillId="0" borderId="0" xfId="6" applyFont="1"/>
    <xf numFmtId="0" fontId="15" fillId="0" borderId="17" xfId="6" applyFont="1" applyBorder="1" applyAlignment="1">
      <alignment horizontal="left" vertical="center" wrapText="1" indent="2"/>
    </xf>
    <xf numFmtId="0" fontId="14" fillId="4" borderId="16" xfId="6" applyFont="1" applyFill="1" applyBorder="1" applyAlignment="1">
      <alignment horizontal="center" wrapText="1"/>
    </xf>
    <xf numFmtId="165" fontId="14" fillId="2" borderId="20" xfId="6" applyNumberFormat="1" applyFont="1" applyFill="1" applyBorder="1" applyAlignment="1">
      <alignment horizontal="right" wrapText="1"/>
    </xf>
    <xf numFmtId="0" fontId="20" fillId="6" borderId="50" xfId="2" applyFont="1" applyFill="1" applyBorder="1" applyAlignment="1">
      <alignment horizontal="center" wrapText="1"/>
    </xf>
    <xf numFmtId="0" fontId="20" fillId="6" borderId="51" xfId="2" applyFont="1" applyFill="1" applyBorder="1" applyAlignment="1">
      <alignment horizontal="center" wrapText="1"/>
    </xf>
    <xf numFmtId="0" fontId="15" fillId="0" borderId="55" xfId="2" applyFont="1" applyBorder="1" applyAlignment="1">
      <alignment horizontal="left" vertical="top" wrapText="1" indent="1"/>
    </xf>
    <xf numFmtId="3" fontId="15" fillId="0" borderId="56" xfId="2" applyNumberFormat="1" applyFont="1" applyBorder="1" applyAlignment="1">
      <alignment horizontal="right" vertical="top" indent="1"/>
    </xf>
    <xf numFmtId="165" fontId="15" fillId="0" borderId="16" xfId="1" applyNumberFormat="1" applyFont="1" applyBorder="1" applyAlignment="1">
      <alignment horizontal="right" vertical="top" indent="1"/>
    </xf>
    <xf numFmtId="0" fontId="20" fillId="6" borderId="0" xfId="6" applyFont="1" applyFill="1" applyBorder="1" applyAlignment="1">
      <alignment horizontal="center" vertical="center" wrapText="1"/>
    </xf>
    <xf numFmtId="0" fontId="20" fillId="6" borderId="75" xfId="6" applyFont="1" applyFill="1" applyBorder="1" applyAlignment="1">
      <alignment horizontal="center" vertical="center" wrapText="1"/>
    </xf>
    <xf numFmtId="0" fontId="20" fillId="6" borderId="16" xfId="6" applyFont="1" applyFill="1" applyBorder="1" applyAlignment="1">
      <alignment horizontal="center" vertical="center" wrapText="1"/>
    </xf>
    <xf numFmtId="0" fontId="24" fillId="0" borderId="0" xfId="10" applyFont="1"/>
    <xf numFmtId="0" fontId="27" fillId="0" borderId="0" xfId="0" applyFont="1"/>
    <xf numFmtId="0" fontId="20" fillId="6" borderId="59" xfId="6" applyFont="1" applyFill="1" applyBorder="1" applyAlignment="1">
      <alignment horizontal="center" vertical="center" wrapText="1"/>
    </xf>
    <xf numFmtId="0" fontId="20" fillId="6" borderId="2" xfId="6" applyFont="1" applyFill="1" applyBorder="1" applyAlignment="1">
      <alignment horizontal="center" vertical="center" wrapText="1"/>
    </xf>
    <xf numFmtId="3" fontId="14" fillId="0" borderId="16" xfId="6" applyNumberFormat="1" applyFont="1" applyBorder="1" applyAlignment="1">
      <alignment horizontal="right" vertical="center" wrapText="1" indent="1"/>
    </xf>
    <xf numFmtId="0" fontId="20" fillId="6" borderId="83" xfId="6" applyFont="1" applyFill="1" applyBorder="1" applyAlignment="1">
      <alignment horizontal="center" vertical="center" wrapText="1"/>
    </xf>
    <xf numFmtId="0" fontId="20" fillId="6" borderId="72" xfId="6" applyFont="1" applyFill="1" applyBorder="1" applyAlignment="1">
      <alignment horizontal="center" vertical="center" wrapText="1"/>
    </xf>
    <xf numFmtId="3" fontId="14" fillId="0" borderId="70" xfId="6" applyNumberFormat="1" applyFont="1" applyBorder="1" applyAlignment="1">
      <alignment horizontal="right" vertical="center" wrapText="1" indent="2"/>
    </xf>
    <xf numFmtId="3" fontId="15" fillId="0" borderId="70" xfId="6" applyNumberFormat="1" applyFont="1" applyBorder="1" applyAlignment="1">
      <alignment horizontal="right" vertical="center" indent="2"/>
    </xf>
    <xf numFmtId="3" fontId="15" fillId="0" borderId="73" xfId="6" applyNumberFormat="1" applyFont="1" applyBorder="1" applyAlignment="1">
      <alignment horizontal="right" vertical="center" indent="2"/>
    </xf>
    <xf numFmtId="0" fontId="0" fillId="0" borderId="0" xfId="0" applyBorder="1" applyAlignment="1"/>
    <xf numFmtId="0" fontId="14" fillId="6" borderId="0" xfId="6" applyFont="1" applyFill="1" applyBorder="1" applyAlignment="1">
      <alignment horizontal="center" vertical="center" wrapText="1"/>
    </xf>
    <xf numFmtId="0" fontId="14" fillId="6" borderId="75" xfId="6" applyFont="1" applyFill="1" applyBorder="1" applyAlignment="1">
      <alignment horizontal="center" vertical="center" wrapText="1"/>
    </xf>
    <xf numFmtId="0" fontId="14" fillId="6" borderId="16" xfId="6" applyFont="1" applyFill="1" applyBorder="1" applyAlignment="1">
      <alignment horizontal="center" vertical="center" wrapText="1"/>
    </xf>
    <xf numFmtId="165" fontId="0" fillId="0" borderId="20" xfId="0" applyNumberFormat="1" applyBorder="1"/>
    <xf numFmtId="0" fontId="12" fillId="0" borderId="0" xfId="7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13" fillId="7" borderId="49" xfId="2" applyFont="1" applyFill="1" applyBorder="1" applyAlignment="1">
      <alignment horizontal="left" vertical="center" indent="1"/>
    </xf>
    <xf numFmtId="0" fontId="13" fillId="7" borderId="50" xfId="2" applyFont="1" applyFill="1" applyBorder="1" applyAlignment="1">
      <alignment horizontal="center" wrapText="1"/>
    </xf>
    <xf numFmtId="0" fontId="13" fillId="7" borderId="51" xfId="2" applyFont="1" applyFill="1" applyBorder="1" applyAlignment="1">
      <alignment horizontal="center" wrapText="1"/>
    </xf>
    <xf numFmtId="0" fontId="13" fillId="7" borderId="0" xfId="6" applyFont="1" applyFill="1" applyBorder="1" applyAlignment="1">
      <alignment horizontal="center" wrapText="1"/>
    </xf>
    <xf numFmtId="0" fontId="13" fillId="7" borderId="75" xfId="6" applyFont="1" applyFill="1" applyBorder="1" applyAlignment="1">
      <alignment horizontal="center" vertical="center" wrapText="1"/>
    </xf>
    <xf numFmtId="0" fontId="13" fillId="7" borderId="16" xfId="6" applyFont="1" applyFill="1" applyBorder="1" applyAlignment="1">
      <alignment horizontal="center" vertical="center" wrapText="1"/>
    </xf>
    <xf numFmtId="0" fontId="13" fillId="7" borderId="75" xfId="6" applyFont="1" applyFill="1" applyBorder="1" applyAlignment="1">
      <alignment horizontal="center" vertical="center"/>
    </xf>
    <xf numFmtId="0" fontId="14" fillId="4" borderId="75" xfId="6" applyFont="1" applyFill="1" applyBorder="1" applyAlignment="1">
      <alignment horizontal="center" vertical="center"/>
    </xf>
    <xf numFmtId="0" fontId="14" fillId="4" borderId="16" xfId="6" applyFont="1" applyFill="1" applyBorder="1" applyAlignment="1">
      <alignment horizontal="center" vertical="center" wrapText="1"/>
    </xf>
    <xf numFmtId="0" fontId="13" fillId="7" borderId="2" xfId="6" applyFont="1" applyFill="1" applyBorder="1" applyAlignment="1">
      <alignment horizontal="center" vertical="center" wrapText="1"/>
    </xf>
    <xf numFmtId="3" fontId="15" fillId="2" borderId="19" xfId="6" applyNumberFormat="1" applyFont="1" applyFill="1" applyBorder="1" applyAlignment="1">
      <alignment horizontal="right" vertical="center" indent="1"/>
    </xf>
    <xf numFmtId="164" fontId="14" fillId="0" borderId="54" xfId="1" applyNumberFormat="1" applyFont="1" applyBorder="1" applyAlignment="1">
      <alignment horizontal="right" vertical="center" indent="1"/>
    </xf>
    <xf numFmtId="0" fontId="15" fillId="2" borderId="84" xfId="3" applyFont="1" applyFill="1" applyBorder="1" applyAlignment="1">
      <alignment horizontal="left" vertical="top" wrapText="1" indent="1"/>
    </xf>
    <xf numFmtId="0" fontId="15" fillId="2" borderId="85" xfId="3" applyFont="1" applyFill="1" applyBorder="1" applyAlignment="1">
      <alignment horizontal="left" vertical="top" wrapText="1" indent="1"/>
    </xf>
    <xf numFmtId="0" fontId="0" fillId="0" borderId="0" xfId="0" applyAlignment="1">
      <alignment horizontal="center"/>
    </xf>
    <xf numFmtId="0" fontId="16" fillId="0" borderId="0" xfId="4" applyFont="1" applyBorder="1" applyAlignment="1">
      <alignment vertical="center"/>
    </xf>
    <xf numFmtId="0" fontId="12" fillId="0" borderId="0" xfId="4" applyBorder="1" applyAlignment="1">
      <alignment vertical="center"/>
    </xf>
    <xf numFmtId="0" fontId="17" fillId="0" borderId="0" xfId="4" applyFont="1" applyBorder="1" applyAlignment="1">
      <alignment horizontal="center"/>
    </xf>
    <xf numFmtId="0" fontId="12" fillId="0" borderId="0" xfId="4" applyBorder="1" applyAlignment="1"/>
    <xf numFmtId="0" fontId="17" fillId="0" borderId="0" xfId="4" applyFont="1" applyBorder="1" applyAlignment="1">
      <alignment vertical="top"/>
    </xf>
    <xf numFmtId="0" fontId="13" fillId="7" borderId="2" xfId="5" applyFont="1" applyFill="1" applyBorder="1" applyAlignment="1">
      <alignment horizontal="center" vertical="center" wrapText="1"/>
    </xf>
    <xf numFmtId="166" fontId="15" fillId="0" borderId="0" xfId="10" applyNumberFormat="1" applyFont="1" applyBorder="1" applyAlignment="1">
      <alignment horizontal="right" vertical="center" indent="1"/>
    </xf>
    <xf numFmtId="166" fontId="15" fillId="0" borderId="16" xfId="10" applyNumberFormat="1" applyFont="1" applyBorder="1" applyAlignment="1">
      <alignment horizontal="right" vertical="center" indent="1"/>
    </xf>
    <xf numFmtId="0" fontId="15" fillId="0" borderId="0" xfId="10" applyFont="1" applyBorder="1" applyAlignment="1">
      <alignment horizontal="left" vertical="center"/>
    </xf>
    <xf numFmtId="0" fontId="17" fillId="0" borderId="0" xfId="11" applyFont="1" applyBorder="1" applyAlignment="1">
      <alignment horizontal="left" vertical="top" wrapText="1"/>
    </xf>
    <xf numFmtId="0" fontId="12" fillId="0" borderId="0" xfId="11" applyFont="1" applyBorder="1" applyAlignment="1"/>
    <xf numFmtId="0" fontId="14" fillId="4" borderId="21" xfId="6" applyFont="1" applyFill="1" applyBorder="1" applyAlignment="1">
      <alignment horizontal="center" wrapText="1"/>
    </xf>
    <xf numFmtId="0" fontId="14" fillId="4" borderId="20" xfId="5" applyFont="1" applyFill="1" applyBorder="1" applyAlignment="1">
      <alignment horizontal="center" vertical="center" wrapText="1"/>
    </xf>
    <xf numFmtId="165" fontId="0" fillId="0" borderId="20" xfId="1" applyNumberFormat="1" applyFont="1" applyBorder="1" applyAlignment="1">
      <alignment horizontal="right"/>
    </xf>
    <xf numFmtId="0" fontId="12" fillId="0" borderId="0" xfId="7" applyBorder="1" applyAlignment="1">
      <alignment vertical="center"/>
    </xf>
    <xf numFmtId="0" fontId="17" fillId="0" borderId="0" xfId="7" applyFont="1" applyBorder="1" applyAlignment="1"/>
    <xf numFmtId="0" fontId="12" fillId="0" borderId="0" xfId="7" applyBorder="1" applyAlignment="1"/>
    <xf numFmtId="0" fontId="17" fillId="0" borderId="0" xfId="7" applyFont="1" applyBorder="1" applyAlignment="1">
      <alignment horizontal="center"/>
    </xf>
    <xf numFmtId="0" fontId="14" fillId="0" borderId="0" xfId="2" applyFont="1" applyBorder="1" applyAlignment="1">
      <alignment horizontal="left" vertical="center"/>
    </xf>
    <xf numFmtId="3" fontId="14" fillId="0" borderId="0" xfId="2" applyNumberFormat="1" applyFont="1" applyBorder="1" applyAlignment="1">
      <alignment horizontal="right" vertical="center"/>
    </xf>
    <xf numFmtId="0" fontId="15" fillId="2" borderId="0" xfId="3" applyFont="1" applyFill="1" applyBorder="1" applyAlignment="1">
      <alignment horizontal="left" vertical="top"/>
    </xf>
    <xf numFmtId="3" fontId="15" fillId="0" borderId="0" xfId="2" applyNumberFormat="1" applyFont="1" applyBorder="1" applyAlignment="1">
      <alignment horizontal="right" vertical="center"/>
    </xf>
    <xf numFmtId="0" fontId="17" fillId="0" borderId="0" xfId="7" applyFont="1" applyBorder="1" applyAlignment="1">
      <alignment vertical="top"/>
    </xf>
    <xf numFmtId="0" fontId="17" fillId="0" borderId="0" xfId="7" applyFont="1" applyBorder="1" applyAlignment="1">
      <alignment horizontal="left" vertical="top"/>
    </xf>
    <xf numFmtId="3" fontId="15" fillId="0" borderId="0" xfId="2" applyNumberFormat="1" applyFont="1" applyBorder="1" applyAlignment="1">
      <alignment horizontal="right" vertical="top"/>
    </xf>
    <xf numFmtId="166" fontId="0" fillId="0" borderId="0" xfId="0" applyNumberFormat="1" applyBorder="1" applyAlignment="1"/>
    <xf numFmtId="3" fontId="0" fillId="0" borderId="0" xfId="0" applyNumberFormat="1" applyBorder="1" applyAlignment="1"/>
    <xf numFmtId="166" fontId="15" fillId="0" borderId="0" xfId="6" applyNumberFormat="1" applyFont="1" applyBorder="1" applyAlignment="1">
      <alignment horizontal="right" vertical="center" indent="2"/>
    </xf>
    <xf numFmtId="166" fontId="15" fillId="0" borderId="16" xfId="6" applyNumberFormat="1" applyFont="1" applyBorder="1" applyAlignment="1">
      <alignment horizontal="right" vertical="center" indent="2"/>
    </xf>
    <xf numFmtId="3" fontId="15" fillId="0" borderId="0" xfId="6" applyNumberFormat="1" applyFont="1" applyFill="1" applyBorder="1" applyAlignment="1">
      <alignment horizontal="right" vertical="center" indent="2"/>
    </xf>
    <xf numFmtId="0" fontId="13" fillId="7" borderId="50" xfId="2" applyFont="1" applyFill="1" applyBorder="1" applyAlignment="1">
      <alignment horizontal="center" vertical="center" wrapText="1"/>
    </xf>
    <xf numFmtId="0" fontId="13" fillId="7" borderId="51" xfId="2" applyFont="1" applyFill="1" applyBorder="1" applyAlignment="1">
      <alignment horizontal="center" vertical="center" wrapText="1"/>
    </xf>
    <xf numFmtId="0" fontId="12" fillId="0" borderId="0" xfId="12"/>
    <xf numFmtId="167" fontId="0" fillId="0" borderId="0" xfId="0" applyNumberFormat="1" applyAlignment="1"/>
    <xf numFmtId="167" fontId="0" fillId="0" borderId="0" xfId="0" applyNumberFormat="1"/>
    <xf numFmtId="166" fontId="0" fillId="0" borderId="0" xfId="0" applyNumberFormat="1" applyAlignment="1"/>
    <xf numFmtId="0" fontId="28" fillId="2" borderId="0" xfId="0" applyFont="1" applyFill="1" applyAlignment="1">
      <alignment vertical="center"/>
    </xf>
    <xf numFmtId="0" fontId="33" fillId="2" borderId="0" xfId="0" applyFont="1" applyFill="1" applyBorder="1" applyAlignment="1">
      <alignment wrapText="1"/>
    </xf>
    <xf numFmtId="0" fontId="33" fillId="2" borderId="0" xfId="0" applyFont="1" applyFill="1" applyBorder="1" applyAlignment="1">
      <alignment vertical="center" wrapText="1"/>
    </xf>
    <xf numFmtId="0" fontId="13" fillId="5" borderId="49" xfId="2" applyFont="1" applyFill="1" applyBorder="1" applyAlignment="1">
      <alignment horizontal="left" vertical="center" indent="1"/>
    </xf>
    <xf numFmtId="0" fontId="13" fillId="5" borderId="50" xfId="2" applyFont="1" applyFill="1" applyBorder="1" applyAlignment="1">
      <alignment horizontal="center" wrapText="1"/>
    </xf>
    <xf numFmtId="0" fontId="13" fillId="5" borderId="51" xfId="2" applyFont="1" applyFill="1" applyBorder="1" applyAlignment="1">
      <alignment horizontal="center" wrapText="1"/>
    </xf>
    <xf numFmtId="0" fontId="13" fillId="5" borderId="0" xfId="6" applyFont="1" applyFill="1" applyBorder="1" applyAlignment="1">
      <alignment horizontal="center" vertical="center" wrapText="1"/>
    </xf>
    <xf numFmtId="0" fontId="13" fillId="5" borderId="75" xfId="6" applyFont="1" applyFill="1" applyBorder="1" applyAlignment="1">
      <alignment horizontal="center" vertical="center" wrapText="1"/>
    </xf>
    <xf numFmtId="0" fontId="13" fillId="5" borderId="16" xfId="6" applyFont="1" applyFill="1" applyBorder="1" applyAlignment="1">
      <alignment horizontal="center" vertical="center" wrapText="1"/>
    </xf>
    <xf numFmtId="3" fontId="14" fillId="0" borderId="16" xfId="6" applyNumberFormat="1" applyFont="1" applyBorder="1" applyAlignment="1">
      <alignment horizontal="right" vertical="center" inden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5" borderId="83" xfId="6" applyFont="1" applyFill="1" applyBorder="1" applyAlignment="1">
      <alignment horizontal="center" vertical="center" wrapText="1"/>
    </xf>
    <xf numFmtId="0" fontId="13" fillId="5" borderId="72" xfId="6" applyFont="1" applyFill="1" applyBorder="1" applyAlignment="1">
      <alignment horizontal="center" vertical="center" wrapText="1"/>
    </xf>
    <xf numFmtId="0" fontId="13" fillId="5" borderId="87" xfId="6" applyFont="1" applyFill="1" applyBorder="1" applyAlignment="1">
      <alignment horizontal="center" vertical="center" wrapText="1"/>
    </xf>
    <xf numFmtId="0" fontId="13" fillId="5" borderId="73" xfId="6" applyFont="1" applyFill="1" applyBorder="1" applyAlignment="1">
      <alignment horizontal="center" vertical="center" wrapText="1"/>
    </xf>
    <xf numFmtId="0" fontId="15" fillId="0" borderId="55" xfId="2" applyFont="1" applyBorder="1" applyAlignment="1">
      <alignment horizontal="left" vertical="center" indent="1"/>
    </xf>
    <xf numFmtId="0" fontId="15" fillId="0" borderId="55" xfId="2" applyFont="1" applyBorder="1" applyAlignment="1">
      <alignment horizontal="left" vertical="top" indent="1"/>
    </xf>
    <xf numFmtId="0" fontId="15" fillId="0" borderId="57" xfId="2" applyFont="1" applyBorder="1" applyAlignment="1">
      <alignment horizontal="left" vertical="center" indent="1"/>
    </xf>
    <xf numFmtId="0" fontId="13" fillId="5" borderId="51" xfId="2" applyFont="1" applyFill="1" applyBorder="1" applyAlignment="1">
      <alignment horizontal="center" vertical="center" wrapText="1"/>
    </xf>
    <xf numFmtId="0" fontId="13" fillId="5" borderId="49" xfId="2" applyFont="1" applyFill="1" applyBorder="1" applyAlignment="1">
      <alignment horizontal="left" vertical="center"/>
    </xf>
    <xf numFmtId="0" fontId="13" fillId="5" borderId="50" xfId="2" applyFont="1" applyFill="1" applyBorder="1" applyAlignment="1">
      <alignment horizontal="center" vertical="center" wrapText="1"/>
    </xf>
    <xf numFmtId="3" fontId="14" fillId="0" borderId="93" xfId="10" applyNumberFormat="1" applyFont="1" applyBorder="1" applyAlignment="1">
      <alignment horizontal="right" vertical="center" indent="1"/>
    </xf>
    <xf numFmtId="0" fontId="13" fillId="5" borderId="94" xfId="2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14" fillId="0" borderId="95" xfId="2" applyFont="1" applyBorder="1" applyAlignment="1">
      <alignment horizontal="left" vertical="center" wrapText="1" indent="1"/>
    </xf>
    <xf numFmtId="3" fontId="14" fillId="0" borderId="96" xfId="2" applyNumberFormat="1" applyFont="1" applyBorder="1" applyAlignment="1">
      <alignment horizontal="right" vertical="center" indent="1"/>
    </xf>
    <xf numFmtId="0" fontId="15" fillId="2" borderId="97" xfId="3" applyFont="1" applyFill="1" applyBorder="1" applyAlignment="1">
      <alignment horizontal="left" vertical="top" wrapText="1" indent="1"/>
    </xf>
    <xf numFmtId="3" fontId="15" fillId="0" borderId="96" xfId="2" applyNumberFormat="1" applyFont="1" applyBorder="1" applyAlignment="1">
      <alignment horizontal="right" vertical="center" indent="1"/>
    </xf>
    <xf numFmtId="164" fontId="15" fillId="0" borderId="16" xfId="1" applyNumberFormat="1" applyFont="1" applyBorder="1" applyAlignment="1">
      <alignment horizontal="right" vertical="center" indent="1"/>
    </xf>
    <xf numFmtId="3" fontId="15" fillId="0" borderId="96" xfId="2" applyNumberFormat="1" applyFont="1" applyBorder="1" applyAlignment="1">
      <alignment horizontal="right" vertical="top" indent="1"/>
    </xf>
    <xf numFmtId="164" fontId="15" fillId="0" borderId="16" xfId="1" applyNumberFormat="1" applyFont="1" applyBorder="1" applyAlignment="1">
      <alignment horizontal="right" vertical="top" indent="1"/>
    </xf>
    <xf numFmtId="0" fontId="15" fillId="2" borderId="98" xfId="3" applyFont="1" applyFill="1" applyBorder="1" applyAlignment="1">
      <alignment horizontal="left" vertical="top" wrapText="1" indent="1"/>
    </xf>
    <xf numFmtId="3" fontId="15" fillId="0" borderId="99" xfId="2" applyNumberFormat="1" applyFont="1" applyBorder="1" applyAlignment="1">
      <alignment horizontal="right" vertical="center" indent="1"/>
    </xf>
    <xf numFmtId="164" fontId="15" fillId="0" borderId="19" xfId="1" applyNumberFormat="1" applyFont="1" applyBorder="1" applyAlignment="1">
      <alignment horizontal="right" vertical="center" indent="1"/>
    </xf>
    <xf numFmtId="0" fontId="11" fillId="0" borderId="0" xfId="0" applyFont="1" applyAlignment="1">
      <alignment wrapText="1"/>
    </xf>
    <xf numFmtId="0" fontId="13" fillId="5" borderId="61" xfId="2" applyFont="1" applyFill="1" applyBorder="1" applyAlignment="1">
      <alignment horizontal="center" vertical="center" wrapText="1"/>
    </xf>
    <xf numFmtId="0" fontId="13" fillId="5" borderId="100" xfId="2" applyFont="1" applyFill="1" applyBorder="1" applyAlignment="1">
      <alignment horizontal="center" vertical="center" wrapText="1"/>
    </xf>
    <xf numFmtId="0" fontId="20" fillId="0" borderId="15" xfId="6" applyFont="1" applyBorder="1" applyAlignment="1">
      <alignment horizontal="left" vertical="center" indent="1"/>
    </xf>
    <xf numFmtId="0" fontId="14" fillId="0" borderId="55" xfId="2" applyFont="1" applyBorder="1" applyAlignment="1">
      <alignment horizontal="left" vertical="center" wrapText="1" indent="1"/>
    </xf>
    <xf numFmtId="3" fontId="14" fillId="0" borderId="56" xfId="2" applyNumberFormat="1" applyFont="1" applyBorder="1" applyAlignment="1">
      <alignment horizontal="right" vertical="center" indent="1"/>
    </xf>
    <xf numFmtId="165" fontId="14" fillId="0" borderId="16" xfId="1" applyNumberFormat="1" applyFont="1" applyBorder="1" applyAlignment="1">
      <alignment horizontal="right" vertical="center" indent="1"/>
    </xf>
    <xf numFmtId="0" fontId="13" fillId="8" borderId="100" xfId="2" applyFont="1" applyFill="1" applyBorder="1" applyAlignment="1">
      <alignment horizontal="left" vertical="center" indent="1"/>
    </xf>
    <xf numFmtId="0" fontId="13" fillId="8" borderId="60" xfId="2" applyFont="1" applyFill="1" applyBorder="1" applyAlignment="1">
      <alignment horizontal="center" wrapText="1"/>
    </xf>
    <xf numFmtId="0" fontId="13" fillId="8" borderId="101" xfId="2" applyFont="1" applyFill="1" applyBorder="1" applyAlignment="1">
      <alignment horizontal="center" wrapText="1"/>
    </xf>
    <xf numFmtId="0" fontId="14" fillId="0" borderId="55" xfId="2" applyFont="1" applyBorder="1" applyAlignment="1">
      <alignment horizontal="left" vertical="center" indent="1"/>
    </xf>
    <xf numFmtId="3" fontId="14" fillId="0" borderId="102" xfId="2" applyNumberFormat="1" applyFont="1" applyBorder="1" applyAlignment="1">
      <alignment horizontal="right" vertical="center"/>
    </xf>
    <xf numFmtId="165" fontId="14" fillId="0" borderId="103" xfId="1" applyNumberFormat="1" applyFont="1" applyBorder="1" applyAlignment="1">
      <alignment horizontal="right" vertical="center"/>
    </xf>
    <xf numFmtId="3" fontId="15" fillId="0" borderId="102" xfId="2" applyNumberFormat="1" applyFont="1" applyBorder="1" applyAlignment="1">
      <alignment horizontal="right" vertical="center"/>
    </xf>
    <xf numFmtId="165" fontId="15" fillId="0" borderId="103" xfId="1" applyNumberFormat="1" applyFont="1" applyBorder="1" applyAlignment="1">
      <alignment horizontal="right" vertical="center"/>
    </xf>
    <xf numFmtId="3" fontId="15" fillId="0" borderId="104" xfId="2" applyNumberFormat="1" applyFont="1" applyBorder="1" applyAlignment="1">
      <alignment horizontal="right" vertical="center"/>
    </xf>
    <xf numFmtId="165" fontId="15" fillId="0" borderId="105" xfId="1" applyNumberFormat="1" applyFont="1" applyBorder="1" applyAlignment="1">
      <alignment horizontal="right" vertical="center"/>
    </xf>
    <xf numFmtId="0" fontId="13" fillId="8" borderId="75" xfId="6" applyFont="1" applyFill="1" applyBorder="1" applyAlignment="1">
      <alignment horizontal="center" vertical="center" wrapText="1"/>
    </xf>
    <xf numFmtId="0" fontId="13" fillId="8" borderId="106" xfId="6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indent="1"/>
    </xf>
    <xf numFmtId="0" fontId="15" fillId="0" borderId="17" xfId="10" applyFont="1" applyFill="1" applyBorder="1" applyAlignment="1">
      <alignment horizontal="left" vertical="center" wrapText="1" indent="1"/>
    </xf>
    <xf numFmtId="0" fontId="13" fillId="8" borderId="0" xfId="2" applyFont="1" applyFill="1" applyBorder="1" applyAlignment="1">
      <alignment horizontal="center" vertical="center"/>
    </xf>
    <xf numFmtId="0" fontId="13" fillId="8" borderId="2" xfId="2" applyFont="1" applyFill="1" applyBorder="1" applyAlignment="1">
      <alignment horizontal="center" wrapText="1"/>
    </xf>
    <xf numFmtId="0" fontId="14" fillId="0" borderId="12" xfId="6" applyFont="1" applyFill="1" applyBorder="1" applyAlignment="1">
      <alignment horizontal="left" vertical="center" wrapText="1" indent="1"/>
    </xf>
    <xf numFmtId="3" fontId="14" fillId="0" borderId="13" xfId="6" applyNumberFormat="1" applyFont="1" applyBorder="1" applyAlignment="1">
      <alignment horizontal="right" vertical="center" indent="1"/>
    </xf>
    <xf numFmtId="3" fontId="14" fillId="0" borderId="14" xfId="6" applyNumberFormat="1" applyFont="1" applyBorder="1" applyAlignment="1">
      <alignment horizontal="right" vertical="center" indent="1"/>
    </xf>
    <xf numFmtId="0" fontId="15" fillId="0" borderId="15" xfId="6" applyFont="1" applyFill="1" applyBorder="1" applyAlignment="1">
      <alignment horizontal="left" vertical="center" wrapText="1" indent="1"/>
    </xf>
    <xf numFmtId="3" fontId="15" fillId="0" borderId="0" xfId="6" applyNumberFormat="1" applyFont="1" applyBorder="1" applyAlignment="1">
      <alignment horizontal="right" vertical="center" wrapText="1" indent="1"/>
    </xf>
    <xf numFmtId="3" fontId="15" fillId="0" borderId="0" xfId="6" applyNumberFormat="1" applyFont="1" applyBorder="1" applyAlignment="1">
      <alignment horizontal="right" indent="1"/>
    </xf>
    <xf numFmtId="3" fontId="15" fillId="0" borderId="16" xfId="6" applyNumberFormat="1" applyFont="1" applyBorder="1" applyAlignment="1">
      <alignment horizontal="right" indent="1"/>
    </xf>
    <xf numFmtId="0" fontId="15" fillId="0" borderId="17" xfId="6" applyFont="1" applyFill="1" applyBorder="1" applyAlignment="1">
      <alignment horizontal="left" vertical="center" wrapText="1" indent="1"/>
    </xf>
    <xf numFmtId="3" fontId="15" fillId="0" borderId="18" xfId="6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wrapText="1"/>
    </xf>
    <xf numFmtId="0" fontId="20" fillId="4" borderId="0" xfId="2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wrapText="1"/>
    </xf>
    <xf numFmtId="0" fontId="14" fillId="0" borderId="12" xfId="6" applyFont="1" applyFill="1" applyBorder="1" applyAlignment="1">
      <alignment horizontal="left" vertical="center" wrapText="1"/>
    </xf>
    <xf numFmtId="165" fontId="14" fillId="0" borderId="13" xfId="1" applyNumberFormat="1" applyFont="1" applyBorder="1" applyAlignment="1">
      <alignment horizontal="right" vertical="center" wrapText="1" indent="1"/>
    </xf>
    <xf numFmtId="165" fontId="14" fillId="0" borderId="14" xfId="1" applyNumberFormat="1" applyFont="1" applyBorder="1" applyAlignment="1">
      <alignment horizontal="right" vertical="center" wrapText="1" indent="1"/>
    </xf>
    <xf numFmtId="0" fontId="15" fillId="0" borderId="15" xfId="6" applyFont="1" applyFill="1" applyBorder="1" applyAlignment="1">
      <alignment horizontal="left" vertical="center" wrapText="1"/>
    </xf>
    <xf numFmtId="165" fontId="15" fillId="0" borderId="0" xfId="1" applyNumberFormat="1" applyFont="1" applyBorder="1" applyAlignment="1">
      <alignment horizontal="right" vertical="center" wrapText="1" indent="1"/>
    </xf>
    <xf numFmtId="165" fontId="15" fillId="0" borderId="16" xfId="1" applyNumberFormat="1" applyFont="1" applyBorder="1" applyAlignment="1">
      <alignment horizontal="right" vertical="center" wrapText="1" indent="1"/>
    </xf>
    <xf numFmtId="0" fontId="15" fillId="0" borderId="17" xfId="6" applyFont="1" applyFill="1" applyBorder="1" applyAlignment="1">
      <alignment horizontal="left" vertical="center" wrapText="1"/>
    </xf>
    <xf numFmtId="165" fontId="15" fillId="0" borderId="18" xfId="1" applyNumberFormat="1" applyFont="1" applyBorder="1" applyAlignment="1">
      <alignment horizontal="right" vertical="center" wrapText="1" indent="1"/>
    </xf>
    <xf numFmtId="165" fontId="15" fillId="0" borderId="19" xfId="1" applyNumberFormat="1" applyFont="1" applyBorder="1" applyAlignment="1">
      <alignment horizontal="right" vertical="center" wrapText="1" indent="1"/>
    </xf>
    <xf numFmtId="0" fontId="13" fillId="8" borderId="16" xfId="6" applyFont="1" applyFill="1" applyBorder="1" applyAlignment="1">
      <alignment horizontal="center" vertical="center" wrapText="1"/>
    </xf>
    <xf numFmtId="0" fontId="13" fillId="8" borderId="1" xfId="2" applyFont="1" applyFill="1" applyBorder="1" applyAlignment="1">
      <alignment horizontal="left" vertical="center" indent="1"/>
    </xf>
    <xf numFmtId="0" fontId="19" fillId="0" borderId="0" xfId="4" applyFont="1" applyBorder="1" applyAlignment="1">
      <alignment vertical="center"/>
    </xf>
    <xf numFmtId="0" fontId="13" fillId="8" borderId="2" xfId="5" applyFont="1" applyFill="1" applyBorder="1" applyAlignment="1">
      <alignment horizontal="center" vertical="center" wrapText="1"/>
    </xf>
    <xf numFmtId="166" fontId="15" fillId="0" borderId="16" xfId="6" applyNumberFormat="1" applyFont="1" applyBorder="1" applyAlignment="1">
      <alignment horizontal="right" vertical="center" indent="1"/>
    </xf>
    <xf numFmtId="166" fontId="15" fillId="0" borderId="18" xfId="6" applyNumberFormat="1" applyFont="1" applyBorder="1" applyAlignment="1">
      <alignment horizontal="right" vertical="center" indent="1"/>
    </xf>
    <xf numFmtId="166" fontId="15" fillId="0" borderId="19" xfId="6" applyNumberFormat="1" applyFont="1" applyBorder="1" applyAlignment="1">
      <alignment horizontal="right" vertical="center" indent="1"/>
    </xf>
    <xf numFmtId="3" fontId="14" fillId="0" borderId="13" xfId="6" applyNumberFormat="1" applyFont="1" applyBorder="1" applyAlignment="1">
      <alignment horizontal="right" vertical="center" indent="2"/>
    </xf>
    <xf numFmtId="3" fontId="14" fillId="0" borderId="13" xfId="6" applyNumberFormat="1" applyFont="1" applyBorder="1" applyAlignment="1">
      <alignment horizontal="right" vertical="center" indent="3"/>
    </xf>
    <xf numFmtId="3" fontId="14" fillId="0" borderId="14" xfId="6" applyNumberFormat="1" applyFont="1" applyBorder="1" applyAlignment="1">
      <alignment horizontal="right" vertical="center" indent="3"/>
    </xf>
    <xf numFmtId="166" fontId="15" fillId="0" borderId="16" xfId="6" applyNumberFormat="1" applyFont="1" applyBorder="1" applyAlignment="1">
      <alignment horizontal="right" vertical="center" indent="3"/>
    </xf>
    <xf numFmtId="166" fontId="15" fillId="0" borderId="19" xfId="6" applyNumberFormat="1" applyFont="1" applyBorder="1" applyAlignment="1">
      <alignment horizontal="right" vertical="center" indent="3"/>
    </xf>
    <xf numFmtId="0" fontId="17" fillId="0" borderId="0" xfId="9" applyFont="1" applyBorder="1" applyAlignment="1"/>
    <xf numFmtId="0" fontId="17" fillId="0" borderId="0" xfId="9" applyFont="1" applyBorder="1" applyAlignment="1">
      <alignment horizontal="center"/>
    </xf>
    <xf numFmtId="0" fontId="13" fillId="8" borderId="49" xfId="2" applyFont="1" applyFill="1" applyBorder="1" applyAlignment="1">
      <alignment horizontal="left" vertical="center" indent="1"/>
    </xf>
    <xf numFmtId="0" fontId="13" fillId="8" borderId="50" xfId="2" applyFont="1" applyFill="1" applyBorder="1" applyAlignment="1">
      <alignment horizontal="center" wrapText="1"/>
    </xf>
    <xf numFmtId="0" fontId="13" fillId="8" borderId="51" xfId="2" applyFont="1" applyFill="1" applyBorder="1" applyAlignment="1">
      <alignment horizontal="center" wrapText="1"/>
    </xf>
    <xf numFmtId="165" fontId="15" fillId="0" borderId="107" xfId="1" applyNumberFormat="1" applyFont="1" applyBorder="1" applyAlignment="1">
      <alignment horizontal="right" vertical="center" indent="1"/>
    </xf>
    <xf numFmtId="0" fontId="0" fillId="0" borderId="108" xfId="0" applyBorder="1"/>
    <xf numFmtId="0" fontId="13" fillId="8" borderId="0" xfId="6" applyFont="1" applyFill="1" applyBorder="1" applyAlignment="1">
      <alignment horizontal="center" vertical="center" wrapText="1"/>
    </xf>
    <xf numFmtId="0" fontId="13" fillId="8" borderId="61" xfId="6" applyFont="1" applyFill="1" applyBorder="1" applyAlignment="1">
      <alignment vertical="center" wrapText="1"/>
    </xf>
    <xf numFmtId="3" fontId="22" fillId="0" borderId="16" xfId="10" applyNumberFormat="1" applyFont="1" applyBorder="1" applyAlignment="1">
      <alignment horizontal="right" vertical="center" indent="1"/>
    </xf>
    <xf numFmtId="0" fontId="13" fillId="8" borderId="79" xfId="6" applyFont="1" applyFill="1" applyBorder="1" applyAlignment="1">
      <alignment horizontal="center" vertical="center" wrapText="1"/>
    </xf>
    <xf numFmtId="0" fontId="13" fillId="8" borderId="80" xfId="6" applyFont="1" applyFill="1" applyBorder="1" applyAlignment="1">
      <alignment horizontal="center" vertical="center" wrapText="1"/>
    </xf>
    <xf numFmtId="3" fontId="10" fillId="0" borderId="81" xfId="0" applyNumberFormat="1" applyFont="1" applyBorder="1"/>
    <xf numFmtId="3" fontId="11" fillId="0" borderId="78" xfId="0" applyNumberFormat="1" applyFont="1" applyBorder="1"/>
    <xf numFmtId="0" fontId="15" fillId="0" borderId="55" xfId="2" applyFont="1" applyBorder="1" applyAlignment="1">
      <alignment horizontal="left" vertical="center" wrapText="1" indent="2"/>
    </xf>
    <xf numFmtId="0" fontId="15" fillId="0" borderId="57" xfId="2" applyFont="1" applyBorder="1" applyAlignment="1">
      <alignment horizontal="left" vertical="top" wrapText="1" indent="2"/>
    </xf>
    <xf numFmtId="0" fontId="13" fillId="8" borderId="0" xfId="6" applyFont="1" applyFill="1" applyBorder="1" applyAlignment="1">
      <alignment horizontal="center" wrapText="1"/>
    </xf>
    <xf numFmtId="0" fontId="13" fillId="8" borderId="75" xfId="6" applyFont="1" applyFill="1" applyBorder="1" applyAlignment="1">
      <alignment horizontal="center" wrapText="1"/>
    </xf>
    <xf numFmtId="0" fontId="13" fillId="8" borderId="16" xfId="6" applyFont="1" applyFill="1" applyBorder="1" applyAlignment="1">
      <alignment horizontal="center" wrapText="1"/>
    </xf>
    <xf numFmtId="0" fontId="12" fillId="0" borderId="0" xfId="7" applyAlignment="1"/>
    <xf numFmtId="0" fontId="20" fillId="9" borderId="49" xfId="2" applyFont="1" applyFill="1" applyBorder="1" applyAlignment="1">
      <alignment horizontal="left" vertical="center" indent="1"/>
    </xf>
    <xf numFmtId="0" fontId="14" fillId="9" borderId="50" xfId="2" applyFont="1" applyFill="1" applyBorder="1" applyAlignment="1">
      <alignment horizontal="center" wrapText="1"/>
    </xf>
    <xf numFmtId="0" fontId="14" fillId="9" borderId="51" xfId="2" applyFont="1" applyFill="1" applyBorder="1" applyAlignment="1">
      <alignment horizontal="center" wrapText="1"/>
    </xf>
    <xf numFmtId="0" fontId="14" fillId="9" borderId="0" xfId="6" applyFont="1" applyFill="1" applyBorder="1" applyAlignment="1">
      <alignment horizontal="center" wrapText="1"/>
    </xf>
    <xf numFmtId="0" fontId="14" fillId="9" borderId="106" xfId="6" applyFont="1" applyFill="1" applyBorder="1" applyAlignment="1">
      <alignment horizontal="center" wrapText="1"/>
    </xf>
    <xf numFmtId="0" fontId="15" fillId="0" borderId="15" xfId="10" applyFont="1" applyBorder="1" applyAlignment="1">
      <alignment horizontal="left" vertical="center" indent="1"/>
    </xf>
    <xf numFmtId="0" fontId="14" fillId="4" borderId="109" xfId="6" applyFont="1" applyFill="1" applyBorder="1" applyAlignment="1">
      <alignment horizontal="center" wrapText="1"/>
    </xf>
    <xf numFmtId="3" fontId="24" fillId="0" borderId="18" xfId="6" applyNumberFormat="1" applyFont="1" applyFill="1" applyBorder="1" applyAlignment="1">
      <alignment horizontal="right" vertical="center" indent="2"/>
    </xf>
    <xf numFmtId="3" fontId="24" fillId="0" borderId="19" xfId="6" applyNumberFormat="1" applyFont="1" applyFill="1" applyBorder="1" applyAlignment="1">
      <alignment horizontal="right" vertical="center" indent="2"/>
    </xf>
    <xf numFmtId="0" fontId="20" fillId="0" borderId="110" xfId="6" applyFont="1" applyBorder="1" applyAlignment="1">
      <alignment horizontal="left" vertical="center" indent="1"/>
    </xf>
    <xf numFmtId="165" fontId="14" fillId="0" borderId="111" xfId="1" applyNumberFormat="1" applyFont="1" applyBorder="1" applyAlignment="1">
      <alignment horizontal="right" vertical="center" wrapText="1" indent="2"/>
    </xf>
    <xf numFmtId="0" fontId="15" fillId="0" borderId="110" xfId="6" applyFont="1" applyBorder="1" applyAlignment="1">
      <alignment horizontal="left" vertical="center" wrapText="1" indent="1"/>
    </xf>
    <xf numFmtId="165" fontId="15" fillId="0" borderId="111" xfId="1" applyNumberFormat="1" applyFont="1" applyBorder="1" applyAlignment="1">
      <alignment horizontal="right" vertical="center" indent="2"/>
    </xf>
    <xf numFmtId="0" fontId="15" fillId="0" borderId="112" xfId="6" applyFont="1" applyBorder="1" applyAlignment="1">
      <alignment horizontal="left" vertical="center" wrapText="1" indent="1"/>
    </xf>
    <xf numFmtId="165" fontId="15" fillId="0" borderId="113" xfId="1" applyNumberFormat="1" applyFont="1" applyBorder="1" applyAlignment="1">
      <alignment horizontal="right" vertical="center" indent="2"/>
    </xf>
    <xf numFmtId="165" fontId="15" fillId="0" borderId="114" xfId="1" applyNumberFormat="1" applyFont="1" applyBorder="1" applyAlignment="1">
      <alignment horizontal="right" vertical="center" indent="2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17" fillId="0" borderId="28" xfId="9" applyFont="1" applyBorder="1" applyAlignment="1">
      <alignment horizontal="center" wrapText="1"/>
    </xf>
    <xf numFmtId="0" fontId="14" fillId="4" borderId="60" xfId="6" applyFont="1" applyFill="1" applyBorder="1" applyAlignment="1">
      <alignment horizontal="center" vertical="center" wrapText="1"/>
    </xf>
    <xf numFmtId="0" fontId="14" fillId="4" borderId="61" xfId="6" applyFont="1" applyFill="1" applyBorder="1" applyAlignment="1">
      <alignment horizontal="center" vertical="center" wrapText="1"/>
    </xf>
    <xf numFmtId="0" fontId="13" fillId="7" borderId="59" xfId="6" applyFont="1" applyFill="1" applyBorder="1" applyAlignment="1">
      <alignment horizontal="center" vertical="center" wrapText="1"/>
    </xf>
    <xf numFmtId="0" fontId="13" fillId="5" borderId="59" xfId="6" applyFont="1" applyFill="1" applyBorder="1" applyAlignment="1">
      <alignment horizontal="center" vertical="center" wrapText="1"/>
    </xf>
    <xf numFmtId="0" fontId="20" fillId="9" borderId="2" xfId="2" applyFont="1" applyFill="1" applyBorder="1" applyAlignment="1">
      <alignment horizontal="left" vertical="center" indent="1"/>
    </xf>
    <xf numFmtId="0" fontId="14" fillId="9" borderId="2" xfId="2" applyFont="1" applyFill="1" applyBorder="1" applyAlignment="1">
      <alignment horizontal="center" wrapText="1"/>
    </xf>
    <xf numFmtId="0" fontId="14" fillId="0" borderId="88" xfId="2" applyFont="1" applyBorder="1" applyAlignment="1">
      <alignment horizontal="left" vertical="center" wrapText="1" indent="1"/>
    </xf>
    <xf numFmtId="3" fontId="14" fillId="0" borderId="91" xfId="2" applyNumberFormat="1" applyFont="1" applyBorder="1" applyAlignment="1">
      <alignment horizontal="right" vertical="center" indent="1"/>
    </xf>
    <xf numFmtId="165" fontId="14" fillId="0" borderId="14" xfId="1" applyNumberFormat="1" applyFont="1" applyBorder="1" applyAlignment="1">
      <alignment horizontal="right" vertical="center" indent="1"/>
    </xf>
    <xf numFmtId="0" fontId="14" fillId="9" borderId="0" xfId="6" applyFont="1" applyFill="1" applyBorder="1" applyAlignment="1">
      <alignment horizontal="center" vertical="center" wrapText="1"/>
    </xf>
    <xf numFmtId="0" fontId="14" fillId="9" borderId="2" xfId="6" applyFont="1" applyFill="1" applyBorder="1" applyAlignment="1">
      <alignment horizontal="center" vertical="center" wrapText="1"/>
    </xf>
    <xf numFmtId="3" fontId="14" fillId="0" borderId="16" xfId="10" applyNumberFormat="1" applyFont="1" applyBorder="1" applyAlignment="1">
      <alignment horizontal="right" vertical="center" indent="1"/>
    </xf>
    <xf numFmtId="3" fontId="14" fillId="0" borderId="14" xfId="6" applyNumberFormat="1" applyFont="1" applyBorder="1" applyAlignment="1">
      <alignment horizontal="right" vertical="center" wrapText="1" indent="4"/>
    </xf>
    <xf numFmtId="3" fontId="15" fillId="0" borderId="16" xfId="6" applyNumberFormat="1" applyFont="1" applyBorder="1" applyAlignment="1">
      <alignment horizontal="right" vertical="center" indent="4"/>
    </xf>
    <xf numFmtId="3" fontId="15" fillId="0" borderId="19" xfId="6" applyNumberFormat="1" applyFont="1" applyBorder="1" applyAlignment="1">
      <alignment horizontal="right" vertical="center" indent="4"/>
    </xf>
    <xf numFmtId="0" fontId="14" fillId="9" borderId="75" xfId="6" applyFont="1" applyFill="1" applyBorder="1" applyAlignment="1">
      <alignment horizontal="center" wrapText="1"/>
    </xf>
    <xf numFmtId="0" fontId="14" fillId="9" borderId="16" xfId="6" applyFont="1" applyFill="1" applyBorder="1" applyAlignment="1">
      <alignment horizontal="center" wrapText="1"/>
    </xf>
    <xf numFmtId="0" fontId="13" fillId="10" borderId="49" xfId="2" applyFont="1" applyFill="1" applyBorder="1" applyAlignment="1">
      <alignment horizontal="left" vertical="center" indent="1"/>
    </xf>
    <xf numFmtId="0" fontId="13" fillId="10" borderId="50" xfId="2" applyFont="1" applyFill="1" applyBorder="1" applyAlignment="1">
      <alignment horizontal="center" wrapText="1"/>
    </xf>
    <xf numFmtId="0" fontId="13" fillId="10" borderId="51" xfId="2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3" fontId="15" fillId="0" borderId="58" xfId="2" applyNumberFormat="1" applyFont="1" applyBorder="1" applyAlignment="1">
      <alignment horizontal="right" vertical="center" indent="5"/>
    </xf>
    <xf numFmtId="165" fontId="15" fillId="0" borderId="19" xfId="1" applyNumberFormat="1" applyFont="1" applyBorder="1" applyAlignment="1">
      <alignment horizontal="right" vertical="center" indent="5"/>
    </xf>
    <xf numFmtId="3" fontId="34" fillId="0" borderId="0" xfId="0" applyNumberFormat="1" applyFont="1"/>
    <xf numFmtId="3" fontId="20" fillId="2" borderId="0" xfId="0" applyNumberFormat="1" applyFont="1" applyFill="1" applyBorder="1"/>
    <xf numFmtId="0" fontId="13" fillId="10" borderId="2" xfId="6" applyFont="1" applyFill="1" applyBorder="1" applyAlignment="1">
      <alignment vertical="center"/>
    </xf>
    <xf numFmtId="0" fontId="15" fillId="2" borderId="15" xfId="10" applyFont="1" applyFill="1" applyBorder="1" applyAlignment="1">
      <alignment horizontal="left" vertical="center" wrapText="1" indent="1"/>
    </xf>
    <xf numFmtId="3" fontId="15" fillId="2" borderId="16" xfId="10" applyNumberFormat="1" applyFont="1" applyFill="1" applyBorder="1" applyAlignment="1">
      <alignment horizontal="right" vertical="center" indent="1"/>
    </xf>
    <xf numFmtId="0" fontId="24" fillId="2" borderId="17" xfId="10" applyFont="1" applyFill="1" applyBorder="1" applyAlignment="1">
      <alignment horizontal="left" vertical="center" wrapText="1" indent="1"/>
    </xf>
    <xf numFmtId="3" fontId="15" fillId="2" borderId="19" xfId="10" applyNumberFormat="1" applyFont="1" applyFill="1" applyBorder="1" applyAlignment="1">
      <alignment horizontal="right" vertical="center" indent="1"/>
    </xf>
    <xf numFmtId="0" fontId="13" fillId="10" borderId="59" xfId="6" applyFont="1" applyFill="1" applyBorder="1" applyAlignment="1">
      <alignment vertical="center"/>
    </xf>
    <xf numFmtId="0" fontId="13" fillId="10" borderId="2" xfId="6" applyFont="1" applyFill="1" applyBorder="1" applyAlignment="1">
      <alignment horizontal="center" wrapText="1"/>
    </xf>
    <xf numFmtId="3" fontId="14" fillId="0" borderId="16" xfId="6" applyNumberFormat="1" applyFont="1" applyBorder="1" applyAlignment="1">
      <alignment horizontal="right" vertical="center" wrapText="1" indent="7"/>
    </xf>
    <xf numFmtId="3" fontId="15" fillId="0" borderId="16" xfId="6" applyNumberFormat="1" applyFont="1" applyBorder="1" applyAlignment="1">
      <alignment horizontal="right" vertical="center" indent="7"/>
    </xf>
    <xf numFmtId="3" fontId="15" fillId="0" borderId="19" xfId="6" applyNumberFormat="1" applyFont="1" applyBorder="1" applyAlignment="1">
      <alignment horizontal="right" vertical="center" indent="7"/>
    </xf>
    <xf numFmtId="0" fontId="13" fillId="10" borderId="59" xfId="6" applyFont="1" applyFill="1" applyBorder="1" applyAlignment="1">
      <alignment horizontal="left" vertical="center" indent="1"/>
    </xf>
    <xf numFmtId="3" fontId="14" fillId="0" borderId="14" xfId="6" applyNumberFormat="1" applyFont="1" applyBorder="1" applyAlignment="1">
      <alignment horizontal="right" vertical="center" wrapText="1" indent="5"/>
    </xf>
    <xf numFmtId="3" fontId="15" fillId="0" borderId="16" xfId="6" applyNumberFormat="1" applyFont="1" applyBorder="1" applyAlignment="1">
      <alignment horizontal="right" vertical="center" indent="5"/>
    </xf>
    <xf numFmtId="3" fontId="15" fillId="0" borderId="19" xfId="6" applyNumberFormat="1" applyFont="1" applyBorder="1" applyAlignment="1">
      <alignment horizontal="right" vertical="center" indent="5"/>
    </xf>
    <xf numFmtId="0" fontId="14" fillId="4" borderId="2" xfId="6" applyFont="1" applyFill="1" applyBorder="1" applyAlignment="1">
      <alignment horizontal="center" wrapText="1"/>
    </xf>
    <xf numFmtId="0" fontId="13" fillId="10" borderId="61" xfId="6" applyFont="1" applyFill="1" applyBorder="1" applyAlignment="1">
      <alignment horizontal="center" vertical="center" wrapText="1"/>
    </xf>
    <xf numFmtId="0" fontId="13" fillId="10" borderId="59" xfId="6" applyFont="1" applyFill="1" applyBorder="1" applyAlignment="1">
      <alignment horizontal="center" vertical="center" wrapText="1"/>
    </xf>
    <xf numFmtId="0" fontId="13" fillId="10" borderId="2" xfId="6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6" fillId="2" borderId="0" xfId="0" applyFont="1" applyFill="1" applyBorder="1" applyAlignment="1"/>
    <xf numFmtId="0" fontId="37" fillId="2" borderId="0" xfId="0" applyFont="1" applyFill="1" applyBorder="1" applyAlignment="1"/>
    <xf numFmtId="0" fontId="13" fillId="11" borderId="49" xfId="2" applyFont="1" applyFill="1" applyBorder="1" applyAlignment="1">
      <alignment horizontal="left" vertical="center" indent="1"/>
    </xf>
    <xf numFmtId="0" fontId="13" fillId="11" borderId="50" xfId="2" applyFont="1" applyFill="1" applyBorder="1" applyAlignment="1">
      <alignment horizontal="center" wrapText="1"/>
    </xf>
    <xf numFmtId="0" fontId="13" fillId="11" borderId="51" xfId="2" applyFont="1" applyFill="1" applyBorder="1" applyAlignment="1">
      <alignment horizontal="center" wrapText="1"/>
    </xf>
    <xf numFmtId="0" fontId="13" fillId="11" borderId="0" xfId="6" applyFont="1" applyFill="1" applyBorder="1" applyAlignment="1">
      <alignment horizontal="center" wrapText="1"/>
    </xf>
    <xf numFmtId="0" fontId="13" fillId="11" borderId="75" xfId="6" applyFont="1" applyFill="1" applyBorder="1" applyAlignment="1">
      <alignment horizontal="center" wrapText="1"/>
    </xf>
    <xf numFmtId="0" fontId="13" fillId="11" borderId="16" xfId="6" applyFont="1" applyFill="1" applyBorder="1" applyAlignment="1">
      <alignment horizontal="center" wrapText="1"/>
    </xf>
    <xf numFmtId="9" fontId="0" fillId="0" borderId="0" xfId="1" applyFont="1"/>
    <xf numFmtId="0" fontId="12" fillId="0" borderId="117" xfId="2" applyFont="1" applyBorder="1" applyAlignment="1">
      <alignment vertical="center"/>
    </xf>
    <xf numFmtId="0" fontId="12" fillId="0" borderId="121" xfId="2" applyFont="1" applyBorder="1" applyAlignment="1">
      <alignment vertical="center"/>
    </xf>
    <xf numFmtId="0" fontId="14" fillId="4" borderId="122" xfId="6" applyFont="1" applyFill="1" applyBorder="1" applyAlignment="1">
      <alignment horizontal="center" wrapText="1"/>
    </xf>
    <xf numFmtId="0" fontId="17" fillId="0" borderId="121" xfId="2" applyFont="1" applyBorder="1" applyAlignment="1">
      <alignment horizontal="left" vertical="top" wrapText="1"/>
    </xf>
    <xf numFmtId="10" fontId="14" fillId="0" borderId="123" xfId="2" applyNumberFormat="1" applyFont="1" applyBorder="1" applyAlignment="1">
      <alignment horizontal="right" vertical="top" wrapText="1"/>
    </xf>
    <xf numFmtId="165" fontId="17" fillId="0" borderId="22" xfId="1" applyNumberFormat="1" applyFont="1" applyBorder="1" applyAlignment="1">
      <alignment horizontal="right" vertical="top"/>
    </xf>
    <xf numFmtId="0" fontId="13" fillId="11" borderId="75" xfId="6" applyFont="1" applyFill="1" applyBorder="1" applyAlignment="1">
      <alignment horizontal="center" vertical="center" wrapText="1"/>
    </xf>
    <xf numFmtId="0" fontId="13" fillId="11" borderId="16" xfId="6" applyFont="1" applyFill="1" applyBorder="1" applyAlignment="1">
      <alignment horizontal="center" vertical="center" wrapText="1"/>
    </xf>
    <xf numFmtId="0" fontId="13" fillId="11" borderId="106" xfId="6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4" borderId="124" xfId="6" applyFont="1" applyFill="1" applyBorder="1" applyAlignment="1">
      <alignment horizontal="center" vertical="center" wrapText="1"/>
    </xf>
    <xf numFmtId="165" fontId="15" fillId="0" borderId="0" xfId="1" applyNumberFormat="1" applyFont="1" applyBorder="1" applyAlignment="1">
      <alignment horizontal="right" vertical="center" indent="1"/>
    </xf>
    <xf numFmtId="165" fontId="15" fillId="0" borderId="18" xfId="1" applyNumberFormat="1" applyFont="1" applyBorder="1" applyAlignment="1">
      <alignment horizontal="right" vertical="center" indent="1"/>
    </xf>
    <xf numFmtId="3" fontId="14" fillId="0" borderId="53" xfId="2" applyNumberFormat="1" applyFont="1" applyBorder="1" applyAlignment="1">
      <alignment horizontal="right" vertical="center" indent="4"/>
    </xf>
    <xf numFmtId="165" fontId="14" fillId="0" borderId="54" xfId="1" applyNumberFormat="1" applyFont="1" applyBorder="1" applyAlignment="1">
      <alignment horizontal="right" vertical="center" indent="4"/>
    </xf>
    <xf numFmtId="3" fontId="15" fillId="0" borderId="56" xfId="2" applyNumberFormat="1" applyFont="1" applyBorder="1" applyAlignment="1">
      <alignment horizontal="right" vertical="center" indent="4"/>
    </xf>
    <xf numFmtId="165" fontId="15" fillId="0" borderId="16" xfId="1" applyNumberFormat="1" applyFont="1" applyBorder="1" applyAlignment="1">
      <alignment horizontal="right" vertical="center" indent="4"/>
    </xf>
    <xf numFmtId="3" fontId="15" fillId="0" borderId="56" xfId="2" applyNumberFormat="1" applyFont="1" applyBorder="1" applyAlignment="1">
      <alignment horizontal="right" vertical="top" indent="4"/>
    </xf>
    <xf numFmtId="165" fontId="15" fillId="0" borderId="16" xfId="1" applyNumberFormat="1" applyFont="1" applyBorder="1" applyAlignment="1">
      <alignment horizontal="right" vertical="top" indent="4"/>
    </xf>
    <xf numFmtId="3" fontId="15" fillId="0" borderId="58" xfId="2" applyNumberFormat="1" applyFont="1" applyBorder="1" applyAlignment="1">
      <alignment horizontal="right" vertical="center" indent="4"/>
    </xf>
    <xf numFmtId="165" fontId="15" fillId="0" borderId="19" xfId="1" applyNumberFormat="1" applyFont="1" applyBorder="1" applyAlignment="1">
      <alignment horizontal="right" vertical="center" indent="4"/>
    </xf>
    <xf numFmtId="0" fontId="13" fillId="11" borderId="0" xfId="6" applyFont="1" applyFill="1" applyBorder="1" applyAlignment="1">
      <alignment horizontal="center" vertical="center" wrapText="1"/>
    </xf>
    <xf numFmtId="0" fontId="13" fillId="11" borderId="2" xfId="6" applyFont="1" applyFill="1" applyBorder="1" applyAlignment="1">
      <alignment horizontal="center" vertical="center" wrapText="1"/>
    </xf>
    <xf numFmtId="0" fontId="13" fillId="11" borderId="2" xfId="6" applyFont="1" applyFill="1" applyBorder="1" applyAlignment="1">
      <alignment horizontal="center" wrapText="1"/>
    </xf>
    <xf numFmtId="3" fontId="15" fillId="0" borderId="126" xfId="6" applyNumberFormat="1" applyFont="1" applyBorder="1" applyAlignment="1">
      <alignment horizontal="right" vertical="center" indent="1"/>
    </xf>
    <xf numFmtId="0" fontId="12" fillId="0" borderId="76" xfId="6" applyBorder="1"/>
    <xf numFmtId="165" fontId="15" fillId="0" borderId="19" xfId="1" applyNumberFormat="1" applyFont="1" applyBorder="1" applyAlignment="1">
      <alignment horizontal="right" vertical="top" indent="4"/>
    </xf>
    <xf numFmtId="3" fontId="15" fillId="0" borderId="58" xfId="2" applyNumberFormat="1" applyFont="1" applyBorder="1" applyAlignment="1">
      <alignment horizontal="right" vertical="top" indent="4"/>
    </xf>
    <xf numFmtId="0" fontId="14" fillId="12" borderId="51" xfId="2" applyFont="1" applyFill="1" applyBorder="1" applyAlignment="1">
      <alignment horizontal="center" wrapText="1"/>
    </xf>
    <xf numFmtId="0" fontId="14" fillId="12" borderId="50" xfId="2" applyFont="1" applyFill="1" applyBorder="1" applyAlignment="1">
      <alignment horizontal="center" wrapText="1"/>
    </xf>
    <xf numFmtId="0" fontId="20" fillId="12" borderId="49" xfId="2" applyFont="1" applyFill="1" applyBorder="1" applyAlignment="1">
      <alignment horizontal="left" vertical="center" indent="1"/>
    </xf>
    <xf numFmtId="0" fontId="14" fillId="12" borderId="16" xfId="6" applyFont="1" applyFill="1" applyBorder="1" applyAlignment="1">
      <alignment horizontal="center" vertical="center" wrapText="1"/>
    </xf>
    <xf numFmtId="0" fontId="14" fillId="12" borderId="75" xfId="6" applyFont="1" applyFill="1" applyBorder="1" applyAlignment="1">
      <alignment horizontal="center" vertical="center" wrapText="1"/>
    </xf>
    <xf numFmtId="0" fontId="14" fillId="12" borderId="0" xfId="6" applyFont="1" applyFill="1" applyBorder="1" applyAlignment="1">
      <alignment horizontal="center" vertical="center" wrapText="1"/>
    </xf>
    <xf numFmtId="3" fontId="15" fillId="0" borderId="127" xfId="6" applyNumberFormat="1" applyFont="1" applyBorder="1" applyAlignment="1">
      <alignment horizontal="right" vertical="center" indent="1"/>
    </xf>
    <xf numFmtId="0" fontId="15" fillId="0" borderId="128" xfId="6" applyFont="1" applyBorder="1" applyAlignment="1">
      <alignment horizontal="left" vertical="center" wrapText="1" indent="1"/>
    </xf>
    <xf numFmtId="0" fontId="20" fillId="12" borderId="49" xfId="2" applyFont="1" applyFill="1" applyBorder="1" applyAlignment="1">
      <alignment horizontal="center" vertical="center"/>
    </xf>
    <xf numFmtId="0" fontId="14" fillId="12" borderId="50" xfId="2" applyFont="1" applyFill="1" applyBorder="1" applyAlignment="1">
      <alignment horizontal="center" vertical="center" wrapText="1"/>
    </xf>
    <xf numFmtId="0" fontId="14" fillId="12" borderId="51" xfId="2" applyFont="1" applyFill="1" applyBorder="1" applyAlignment="1">
      <alignment horizontal="center" vertical="center" wrapText="1"/>
    </xf>
    <xf numFmtId="3" fontId="14" fillId="0" borderId="53" xfId="2" applyNumberFormat="1" applyFont="1" applyBorder="1" applyAlignment="1">
      <alignment horizontal="right" vertical="center" indent="2"/>
    </xf>
    <xf numFmtId="165" fontId="14" fillId="0" borderId="54" xfId="1" applyNumberFormat="1" applyFont="1" applyBorder="1" applyAlignment="1">
      <alignment horizontal="right" vertical="center" indent="2"/>
    </xf>
    <xf numFmtId="3" fontId="15" fillId="0" borderId="56" xfId="2" applyNumberFormat="1" applyFont="1" applyBorder="1" applyAlignment="1">
      <alignment horizontal="right" vertical="center" indent="2"/>
    </xf>
    <xf numFmtId="165" fontId="15" fillId="0" borderId="16" xfId="1" applyNumberFormat="1" applyFont="1" applyBorder="1" applyAlignment="1">
      <alignment horizontal="right" vertical="center" indent="2"/>
    </xf>
    <xf numFmtId="0" fontId="15" fillId="0" borderId="55" xfId="2" applyFont="1" applyBorder="1" applyAlignment="1">
      <alignment horizontal="left" vertical="top" wrapText="1" indent="2"/>
    </xf>
    <xf numFmtId="3" fontId="15" fillId="0" borderId="56" xfId="2" applyNumberFormat="1" applyFont="1" applyBorder="1" applyAlignment="1">
      <alignment horizontal="right" vertical="top" indent="2"/>
    </xf>
    <xf numFmtId="165" fontId="15" fillId="0" borderId="16" xfId="1" applyNumberFormat="1" applyFont="1" applyBorder="1" applyAlignment="1">
      <alignment horizontal="right" vertical="top" indent="2"/>
    </xf>
    <xf numFmtId="0" fontId="15" fillId="0" borderId="57" xfId="2" applyFont="1" applyBorder="1" applyAlignment="1">
      <alignment horizontal="left" vertical="center" wrapText="1" indent="2"/>
    </xf>
    <xf numFmtId="3" fontId="15" fillId="0" borderId="58" xfId="2" applyNumberFormat="1" applyFont="1" applyBorder="1" applyAlignment="1">
      <alignment horizontal="right" vertical="center" indent="2"/>
    </xf>
    <xf numFmtId="165" fontId="15" fillId="0" borderId="19" xfId="1" applyNumberFormat="1" applyFont="1" applyBorder="1" applyAlignment="1">
      <alignment horizontal="right" vertical="center" indent="2"/>
    </xf>
    <xf numFmtId="0" fontId="15" fillId="0" borderId="15" xfId="10" applyFont="1" applyBorder="1" applyAlignment="1">
      <alignment horizontal="left" vertical="center" wrapText="1" indent="2"/>
    </xf>
    <xf numFmtId="0" fontId="24" fillId="0" borderId="17" xfId="10" applyFont="1" applyBorder="1" applyAlignment="1">
      <alignment horizontal="left" vertical="center" wrapText="1" indent="2"/>
    </xf>
    <xf numFmtId="0" fontId="20" fillId="13" borderId="49" xfId="2" applyFont="1" applyFill="1" applyBorder="1" applyAlignment="1">
      <alignment horizontal="left" vertical="center" indent="1"/>
    </xf>
    <xf numFmtId="0" fontId="14" fillId="13" borderId="50" xfId="2" applyFont="1" applyFill="1" applyBorder="1" applyAlignment="1">
      <alignment horizontal="center" wrapText="1"/>
    </xf>
    <xf numFmtId="0" fontId="14" fillId="13" borderId="51" xfId="2" applyFont="1" applyFill="1" applyBorder="1" applyAlignment="1">
      <alignment horizontal="center" wrapText="1"/>
    </xf>
    <xf numFmtId="3" fontId="14" fillId="0" borderId="129" xfId="2" applyNumberFormat="1" applyFont="1" applyBorder="1" applyAlignment="1">
      <alignment horizontal="right" vertical="center" indent="1"/>
    </xf>
    <xf numFmtId="165" fontId="14" fillId="0" borderId="103" xfId="1" applyNumberFormat="1" applyFont="1" applyBorder="1" applyAlignment="1">
      <alignment horizontal="right" vertical="center" indent="1"/>
    </xf>
    <xf numFmtId="3" fontId="15" fillId="0" borderId="102" xfId="2" applyNumberFormat="1" applyFont="1" applyBorder="1" applyAlignment="1">
      <alignment horizontal="right" vertical="center" indent="1"/>
    </xf>
    <xf numFmtId="165" fontId="15" fillId="0" borderId="103" xfId="1" applyNumberFormat="1" applyFont="1" applyBorder="1" applyAlignment="1">
      <alignment horizontal="right" vertical="center" indent="1"/>
    </xf>
    <xf numFmtId="3" fontId="15" fillId="0" borderId="102" xfId="2" applyNumberFormat="1" applyFont="1" applyBorder="1" applyAlignment="1">
      <alignment horizontal="right" vertical="top" indent="1"/>
    </xf>
    <xf numFmtId="3" fontId="15" fillId="0" borderId="104" xfId="2" applyNumberFormat="1" applyFont="1" applyBorder="1" applyAlignment="1">
      <alignment horizontal="right" vertical="center" indent="1"/>
    </xf>
    <xf numFmtId="165" fontId="15" fillId="0" borderId="105" xfId="1" applyNumberFormat="1" applyFont="1" applyBorder="1" applyAlignment="1">
      <alignment horizontal="right" vertical="center" indent="1"/>
    </xf>
    <xf numFmtId="0" fontId="14" fillId="13" borderId="0" xfId="6" applyFont="1" applyFill="1" applyBorder="1" applyAlignment="1">
      <alignment horizontal="center" vertical="center" wrapText="1"/>
    </xf>
    <xf numFmtId="0" fontId="14" fillId="13" borderId="75" xfId="6" applyFont="1" applyFill="1" applyBorder="1" applyAlignment="1">
      <alignment horizontal="center" vertical="center" wrapText="1"/>
    </xf>
    <xf numFmtId="0" fontId="14" fillId="13" borderId="16" xfId="6" applyFont="1" applyFill="1" applyBorder="1" applyAlignment="1">
      <alignment horizontal="center" vertical="center" wrapText="1"/>
    </xf>
    <xf numFmtId="0" fontId="14" fillId="13" borderId="79" xfId="6" applyFont="1" applyFill="1" applyBorder="1" applyAlignment="1">
      <alignment horizontal="center" vertical="center" wrapText="1"/>
    </xf>
    <xf numFmtId="0" fontId="14" fillId="13" borderId="80" xfId="6" applyFont="1" applyFill="1" applyBorder="1" applyAlignment="1">
      <alignment horizontal="center" vertical="center" wrapText="1"/>
    </xf>
    <xf numFmtId="0" fontId="14" fillId="13" borderId="124" xfId="6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indent="1"/>
    </xf>
    <xf numFmtId="3" fontId="10" fillId="0" borderId="14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1"/>
    </xf>
    <xf numFmtId="3" fontId="11" fillId="0" borderId="16" xfId="0" applyNumberFormat="1" applyFont="1" applyBorder="1" applyAlignment="1">
      <alignment horizontal="right" indent="2"/>
    </xf>
    <xf numFmtId="3" fontId="11" fillId="0" borderId="18" xfId="0" applyNumberFormat="1" applyFont="1" applyBorder="1" applyAlignment="1">
      <alignment horizontal="right" indent="1"/>
    </xf>
    <xf numFmtId="3" fontId="11" fillId="0" borderId="19" xfId="0" applyNumberFormat="1" applyFont="1" applyBorder="1" applyAlignment="1">
      <alignment horizontal="right" indent="2"/>
    </xf>
    <xf numFmtId="165" fontId="10" fillId="0" borderId="13" xfId="1" applyNumberFormat="1" applyFont="1" applyBorder="1" applyAlignment="1">
      <alignment horizontal="right" indent="1"/>
    </xf>
    <xf numFmtId="165" fontId="10" fillId="0" borderId="13" xfId="1" applyNumberFormat="1" applyFont="1" applyBorder="1" applyAlignment="1">
      <alignment horizontal="right" indent="2"/>
    </xf>
    <xf numFmtId="165" fontId="10" fillId="0" borderId="14" xfId="1" applyNumberFormat="1" applyFont="1" applyBorder="1" applyAlignment="1">
      <alignment horizontal="right" indent="2"/>
    </xf>
    <xf numFmtId="165" fontId="11" fillId="0" borderId="0" xfId="1" applyNumberFormat="1" applyFont="1" applyBorder="1" applyAlignment="1">
      <alignment horizontal="right" indent="1"/>
    </xf>
    <xf numFmtId="165" fontId="11" fillId="0" borderId="0" xfId="1" applyNumberFormat="1" applyFont="1" applyBorder="1" applyAlignment="1">
      <alignment horizontal="right" indent="2"/>
    </xf>
    <xf numFmtId="165" fontId="11" fillId="0" borderId="16" xfId="1" applyNumberFormat="1" applyFont="1" applyBorder="1" applyAlignment="1">
      <alignment horizontal="right" indent="2"/>
    </xf>
    <xf numFmtId="165" fontId="11" fillId="0" borderId="18" xfId="1" applyNumberFormat="1" applyFont="1" applyBorder="1" applyAlignment="1">
      <alignment horizontal="right" indent="1"/>
    </xf>
    <xf numFmtId="165" fontId="11" fillId="0" borderId="18" xfId="1" applyNumberFormat="1" applyFont="1" applyBorder="1" applyAlignment="1">
      <alignment horizontal="right" indent="2"/>
    </xf>
    <xf numFmtId="165" fontId="11" fillId="0" borderId="19" xfId="1" applyNumberFormat="1" applyFont="1" applyBorder="1" applyAlignment="1">
      <alignment horizontal="right" indent="2"/>
    </xf>
    <xf numFmtId="0" fontId="20" fillId="13" borderId="59" xfId="2" applyFont="1" applyFill="1" applyBorder="1" applyAlignment="1">
      <alignment horizontal="left" vertical="center" indent="1"/>
    </xf>
    <xf numFmtId="0" fontId="14" fillId="13" borderId="2" xfId="2" applyFont="1" applyFill="1" applyBorder="1" applyAlignment="1">
      <alignment horizontal="center" wrapText="1"/>
    </xf>
    <xf numFmtId="0" fontId="14" fillId="13" borderId="61" xfId="2" applyFont="1" applyFill="1" applyBorder="1" applyAlignment="1">
      <alignment horizontal="center" wrapText="1"/>
    </xf>
    <xf numFmtId="3" fontId="14" fillId="0" borderId="56" xfId="2" applyNumberFormat="1" applyFont="1" applyBorder="1" applyAlignment="1">
      <alignment horizontal="right" vertical="center" indent="3"/>
    </xf>
    <xf numFmtId="165" fontId="14" fillId="0" borderId="16" xfId="1" applyNumberFormat="1" applyFont="1" applyBorder="1" applyAlignment="1">
      <alignment horizontal="right" vertical="center" indent="3"/>
    </xf>
    <xf numFmtId="3" fontId="15" fillId="0" borderId="56" xfId="2" applyNumberFormat="1" applyFont="1" applyBorder="1" applyAlignment="1">
      <alignment horizontal="right" vertical="center" indent="3"/>
    </xf>
    <xf numFmtId="165" fontId="15" fillId="0" borderId="16" xfId="1" applyNumberFormat="1" applyFont="1" applyBorder="1" applyAlignment="1">
      <alignment horizontal="right" vertical="center" indent="3"/>
    </xf>
    <xf numFmtId="3" fontId="15" fillId="0" borderId="58" xfId="2" applyNumberFormat="1" applyFont="1" applyBorder="1" applyAlignment="1">
      <alignment horizontal="right" vertical="top" indent="3"/>
    </xf>
    <xf numFmtId="165" fontId="15" fillId="0" borderId="19" xfId="1" applyNumberFormat="1" applyFont="1" applyBorder="1" applyAlignment="1">
      <alignment horizontal="right" vertical="top" indent="3"/>
    </xf>
    <xf numFmtId="0" fontId="20" fillId="13" borderId="0" xfId="6" applyFont="1" applyFill="1" applyBorder="1" applyAlignment="1">
      <alignment horizontal="center" vertical="center" wrapText="1"/>
    </xf>
    <xf numFmtId="0" fontId="20" fillId="13" borderId="75" xfId="6" applyFont="1" applyFill="1" applyBorder="1" applyAlignment="1">
      <alignment horizontal="center" vertical="center" wrapText="1"/>
    </xf>
    <xf numFmtId="0" fontId="20" fillId="13" borderId="16" xfId="6" applyFont="1" applyFill="1" applyBorder="1" applyAlignment="1">
      <alignment horizontal="center" vertical="center" wrapText="1"/>
    </xf>
    <xf numFmtId="3" fontId="14" fillId="0" borderId="15" xfId="10" applyNumberFormat="1" applyFont="1" applyBorder="1" applyAlignment="1">
      <alignment horizontal="right" vertical="center" indent="1"/>
    </xf>
    <xf numFmtId="0" fontId="12" fillId="0" borderId="130" xfId="2" applyFont="1" applyBorder="1" applyAlignment="1">
      <alignment vertical="center"/>
    </xf>
    <xf numFmtId="0" fontId="12" fillId="0" borderId="131" xfId="2" applyFont="1" applyBorder="1" applyAlignment="1">
      <alignment vertical="center"/>
    </xf>
    <xf numFmtId="0" fontId="14" fillId="4" borderId="80" xfId="6" applyFont="1" applyFill="1" applyBorder="1" applyAlignment="1">
      <alignment horizontal="center" wrapText="1"/>
    </xf>
    <xf numFmtId="0" fontId="14" fillId="4" borderId="18" xfId="6" applyFont="1" applyFill="1" applyBorder="1" applyAlignment="1">
      <alignment horizontal="center" wrapText="1"/>
    </xf>
    <xf numFmtId="0" fontId="14" fillId="4" borderId="19" xfId="6" applyFont="1" applyFill="1" applyBorder="1" applyAlignment="1">
      <alignment horizontal="center" wrapText="1"/>
    </xf>
    <xf numFmtId="9" fontId="17" fillId="0" borderId="22" xfId="1" applyFont="1" applyBorder="1" applyAlignment="1">
      <alignment horizontal="right" vertical="top"/>
    </xf>
    <xf numFmtId="165" fontId="17" fillId="0" borderId="132" xfId="1" applyNumberFormat="1" applyFont="1" applyBorder="1" applyAlignment="1">
      <alignment horizontal="right" vertical="top" wrapText="1"/>
    </xf>
    <xf numFmtId="0" fontId="17" fillId="0" borderId="22" xfId="2" applyFont="1" applyBorder="1" applyAlignment="1">
      <alignment horizontal="left" vertical="top" wrapText="1"/>
    </xf>
    <xf numFmtId="0" fontId="12" fillId="0" borderId="0" xfId="4" applyAlignment="1"/>
    <xf numFmtId="0" fontId="14" fillId="4" borderId="133" xfId="6" applyFont="1" applyFill="1" applyBorder="1" applyAlignment="1">
      <alignment horizontal="center" wrapText="1"/>
    </xf>
    <xf numFmtId="0" fontId="14" fillId="4" borderId="134" xfId="6" applyFont="1" applyFill="1" applyBorder="1" applyAlignment="1">
      <alignment horizontal="center" wrapText="1"/>
    </xf>
    <xf numFmtId="0" fontId="14" fillId="4" borderId="135" xfId="6" applyFont="1" applyFill="1" applyBorder="1" applyAlignment="1">
      <alignment horizontal="center" wrapText="1"/>
    </xf>
    <xf numFmtId="0" fontId="12" fillId="0" borderId="0" xfId="9" applyAlignment="1"/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38" fillId="0" borderId="0" xfId="0" applyFont="1"/>
    <xf numFmtId="0" fontId="39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3" fillId="3" borderId="6" xfId="6" applyFont="1" applyFill="1" applyBorder="1" applyAlignment="1">
      <alignment horizontal="left" vertical="center" indent="1"/>
    </xf>
    <xf numFmtId="0" fontId="13" fillId="3" borderId="11" xfId="6" applyFont="1" applyFill="1" applyBorder="1" applyAlignment="1">
      <alignment horizontal="left" vertical="center" indent="1"/>
    </xf>
    <xf numFmtId="0" fontId="13" fillId="3" borderId="4" xfId="6" applyFont="1" applyFill="1" applyBorder="1" applyAlignment="1">
      <alignment horizontal="center" vertical="center" wrapText="1"/>
    </xf>
    <xf numFmtId="0" fontId="13" fillId="3" borderId="5" xfId="6" applyFont="1" applyFill="1" applyBorder="1" applyAlignment="1">
      <alignment horizontal="center" vertical="center" wrapText="1"/>
    </xf>
    <xf numFmtId="0" fontId="13" fillId="3" borderId="7" xfId="6" applyFont="1" applyFill="1" applyBorder="1" applyAlignment="1">
      <alignment horizontal="center" wrapText="1"/>
    </xf>
    <xf numFmtId="0" fontId="13" fillId="3" borderId="8" xfId="6" applyFont="1" applyFill="1" applyBorder="1" applyAlignment="1">
      <alignment horizontal="center" vertical="center"/>
    </xf>
    <xf numFmtId="0" fontId="13" fillId="3" borderId="9" xfId="6" applyFont="1" applyFill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20" fillId="4" borderId="6" xfId="6" applyFont="1" applyFill="1" applyBorder="1" applyAlignment="1">
      <alignment horizontal="left" vertical="center" indent="1"/>
    </xf>
    <xf numFmtId="0" fontId="20" fillId="4" borderId="25" xfId="6" applyFont="1" applyFill="1" applyBorder="1" applyAlignment="1">
      <alignment horizontal="left" vertical="center" indent="1"/>
    </xf>
    <xf numFmtId="0" fontId="14" fillId="4" borderId="4" xfId="6" applyFont="1" applyFill="1" applyBorder="1" applyAlignment="1">
      <alignment horizontal="center" vertical="center" wrapText="1"/>
    </xf>
    <xf numFmtId="0" fontId="14" fillId="4" borderId="3" xfId="6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8" applyFont="1" applyBorder="1" applyAlignment="1">
      <alignment horizontal="center" vertical="center"/>
    </xf>
    <xf numFmtId="0" fontId="13" fillId="3" borderId="25" xfId="6" applyFont="1" applyFill="1" applyBorder="1" applyAlignment="1">
      <alignment horizontal="left" vertical="center" indent="1"/>
    </xf>
    <xf numFmtId="0" fontId="13" fillId="3" borderId="3" xfId="6" applyFont="1" applyFill="1" applyBorder="1" applyAlignment="1">
      <alignment horizontal="center" vertical="center" wrapText="1"/>
    </xf>
    <xf numFmtId="0" fontId="13" fillId="3" borderId="24" xfId="6" applyFont="1" applyFill="1" applyBorder="1" applyAlignment="1">
      <alignment horizontal="center" wrapText="1"/>
    </xf>
    <xf numFmtId="0" fontId="13" fillId="3" borderId="4" xfId="6" applyFont="1" applyFill="1" applyBorder="1" applyAlignment="1">
      <alignment horizontal="left" vertical="center" indent="1"/>
    </xf>
    <xf numFmtId="0" fontId="13" fillId="3" borderId="5" xfId="6" applyFont="1" applyFill="1" applyBorder="1" applyAlignment="1">
      <alignment horizontal="left" vertical="center" indent="1"/>
    </xf>
    <xf numFmtId="0" fontId="13" fillId="3" borderId="59" xfId="6" applyFont="1" applyFill="1" applyBorder="1" applyAlignment="1">
      <alignment horizontal="center" vertical="center" wrapText="1"/>
    </xf>
    <xf numFmtId="0" fontId="13" fillId="3" borderId="60" xfId="6" applyFont="1" applyFill="1" applyBorder="1" applyAlignment="1">
      <alignment horizontal="center" vertical="center" wrapText="1"/>
    </xf>
    <xf numFmtId="0" fontId="13" fillId="3" borderId="61" xfId="6" applyFont="1" applyFill="1" applyBorder="1" applyAlignment="1">
      <alignment horizontal="center" vertical="center" wrapText="1"/>
    </xf>
    <xf numFmtId="0" fontId="13" fillId="3" borderId="17" xfId="6" applyFont="1" applyFill="1" applyBorder="1" applyAlignment="1">
      <alignment horizontal="center" vertical="center" wrapText="1"/>
    </xf>
    <xf numFmtId="0" fontId="13" fillId="3" borderId="12" xfId="6" applyFont="1" applyFill="1" applyBorder="1" applyAlignment="1">
      <alignment horizontal="center" vertical="center" wrapText="1"/>
    </xf>
    <xf numFmtId="0" fontId="13" fillId="3" borderId="13" xfId="6" applyFont="1" applyFill="1" applyBorder="1" applyAlignment="1">
      <alignment horizontal="center" vertical="center" wrapText="1"/>
    </xf>
    <xf numFmtId="0" fontId="13" fillId="3" borderId="14" xfId="6" applyFont="1" applyFill="1" applyBorder="1" applyAlignment="1">
      <alignment horizontal="center" vertical="center" wrapText="1"/>
    </xf>
    <xf numFmtId="0" fontId="13" fillId="3" borderId="62" xfId="6" applyFont="1" applyFill="1" applyBorder="1" applyAlignment="1">
      <alignment horizontal="left" vertical="center" indent="1"/>
    </xf>
    <xf numFmtId="0" fontId="13" fillId="3" borderId="67" xfId="6" applyFont="1" applyFill="1" applyBorder="1" applyAlignment="1">
      <alignment horizontal="left" vertical="center" indent="1"/>
    </xf>
    <xf numFmtId="0" fontId="13" fillId="3" borderId="63" xfId="6" applyFont="1" applyFill="1" applyBorder="1" applyAlignment="1">
      <alignment horizontal="center" vertical="center" wrapText="1"/>
    </xf>
    <xf numFmtId="0" fontId="13" fillId="3" borderId="68" xfId="6" applyFont="1" applyFill="1" applyBorder="1" applyAlignment="1">
      <alignment horizontal="center" vertical="center" wrapText="1"/>
    </xf>
    <xf numFmtId="0" fontId="13" fillId="3" borderId="64" xfId="6" applyFont="1" applyFill="1" applyBorder="1" applyAlignment="1">
      <alignment horizontal="center" vertical="center" wrapText="1"/>
    </xf>
    <xf numFmtId="0" fontId="13" fillId="3" borderId="65" xfId="6" applyFont="1" applyFill="1" applyBorder="1" applyAlignment="1">
      <alignment horizontal="center" vertical="center" wrapText="1"/>
    </xf>
    <xf numFmtId="0" fontId="13" fillId="3" borderId="66" xfId="6" applyFont="1" applyFill="1" applyBorder="1" applyAlignment="1">
      <alignment horizontal="center" vertical="center" wrapText="1"/>
    </xf>
    <xf numFmtId="0" fontId="14" fillId="4" borderId="12" xfId="6" applyFont="1" applyFill="1" applyBorder="1" applyAlignment="1">
      <alignment horizontal="center" vertical="center" wrapText="1"/>
    </xf>
    <xf numFmtId="0" fontId="14" fillId="4" borderId="15" xfId="6" applyFont="1" applyFill="1" applyBorder="1" applyAlignment="1">
      <alignment horizontal="center" vertical="center" wrapText="1"/>
    </xf>
    <xf numFmtId="0" fontId="17" fillId="0" borderId="46" xfId="9" applyFont="1" applyBorder="1" applyAlignment="1">
      <alignment horizontal="left" vertical="top" wrapText="1"/>
    </xf>
    <xf numFmtId="0" fontId="12" fillId="0" borderId="33" xfId="9" applyFont="1" applyBorder="1" applyAlignment="1">
      <alignment horizontal="center" vertical="center"/>
    </xf>
    <xf numFmtId="0" fontId="16" fillId="0" borderId="0" xfId="9" applyFont="1" applyBorder="1" applyAlignment="1">
      <alignment horizontal="center" vertical="center" wrapText="1"/>
    </xf>
    <xf numFmtId="0" fontId="12" fillId="0" borderId="0" xfId="9" applyFont="1" applyBorder="1" applyAlignment="1">
      <alignment horizontal="center" vertical="center"/>
    </xf>
    <xf numFmtId="0" fontId="17" fillId="0" borderId="0" xfId="9" applyFont="1" applyBorder="1" applyAlignment="1">
      <alignment horizontal="left"/>
    </xf>
    <xf numFmtId="0" fontId="12" fillId="0" borderId="26" xfId="9" applyBorder="1" applyAlignment="1">
      <alignment horizontal="center" vertical="center" wrapText="1"/>
    </xf>
    <xf numFmtId="0" fontId="12" fillId="0" borderId="27" xfId="9" applyFont="1" applyBorder="1" applyAlignment="1">
      <alignment horizontal="center" vertical="center"/>
    </xf>
    <xf numFmtId="0" fontId="12" fillId="0" borderId="32" xfId="9" applyFont="1" applyBorder="1" applyAlignment="1">
      <alignment horizontal="center" vertical="center"/>
    </xf>
    <xf numFmtId="0" fontId="17" fillId="0" borderId="28" xfId="9" applyFont="1" applyBorder="1" applyAlignment="1">
      <alignment horizontal="center" wrapText="1"/>
    </xf>
    <xf numFmtId="0" fontId="12" fillId="0" borderId="29" xfId="9" applyFont="1" applyBorder="1" applyAlignment="1">
      <alignment horizontal="center" vertical="center"/>
    </xf>
    <xf numFmtId="0" fontId="12" fillId="0" borderId="30" xfId="9" applyFont="1" applyBorder="1" applyAlignment="1">
      <alignment horizontal="center" vertical="center"/>
    </xf>
    <xf numFmtId="0" fontId="17" fillId="0" borderId="31" xfId="9" applyFont="1" applyBorder="1" applyAlignment="1">
      <alignment horizontal="center" wrapText="1"/>
    </xf>
    <xf numFmtId="0" fontId="12" fillId="0" borderId="36" xfId="9" applyFont="1" applyBorder="1" applyAlignment="1">
      <alignment horizontal="center" vertical="center"/>
    </xf>
    <xf numFmtId="0" fontId="17" fillId="0" borderId="37" xfId="9" applyFont="1" applyBorder="1" applyAlignment="1">
      <alignment horizontal="left" vertical="top" wrapText="1"/>
    </xf>
    <xf numFmtId="0" fontId="12" fillId="0" borderId="41" xfId="9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10" applyFont="1" applyFill="1" applyBorder="1" applyAlignment="1">
      <alignment horizontal="left" vertical="center" wrapText="1"/>
    </xf>
    <xf numFmtId="0" fontId="13" fillId="3" borderId="59" xfId="6" applyFont="1" applyFill="1" applyBorder="1" applyAlignment="1">
      <alignment horizontal="center" wrapText="1"/>
    </xf>
    <xf numFmtId="0" fontId="13" fillId="3" borderId="60" xfId="6" applyFont="1" applyFill="1" applyBorder="1" applyAlignment="1">
      <alignment horizontal="center" wrapText="1"/>
    </xf>
    <xf numFmtId="0" fontId="13" fillId="3" borderId="61" xfId="6" applyFont="1" applyFill="1" applyBorder="1" applyAlignment="1">
      <alignment horizontal="center" wrapText="1"/>
    </xf>
    <xf numFmtId="0" fontId="13" fillId="3" borderId="4" xfId="6" applyFont="1" applyFill="1" applyBorder="1" applyAlignment="1">
      <alignment horizontal="left" vertical="center" wrapText="1" indent="1"/>
    </xf>
    <xf numFmtId="0" fontId="13" fillId="3" borderId="3" xfId="6" applyFont="1" applyFill="1" applyBorder="1" applyAlignment="1">
      <alignment horizontal="left" vertical="center" wrapText="1" indent="1"/>
    </xf>
    <xf numFmtId="0" fontId="14" fillId="4" borderId="4" xfId="6" applyFont="1" applyFill="1" applyBorder="1" applyAlignment="1">
      <alignment horizontal="left" vertical="center" wrapText="1" indent="1"/>
    </xf>
    <xf numFmtId="0" fontId="14" fillId="4" borderId="5" xfId="6" applyFont="1" applyFill="1" applyBorder="1" applyAlignment="1">
      <alignment horizontal="left" vertical="center" wrapText="1" indent="1"/>
    </xf>
    <xf numFmtId="0" fontId="14" fillId="4" borderId="5" xfId="6" applyFont="1" applyFill="1" applyBorder="1" applyAlignment="1">
      <alignment horizontal="center" vertical="center" wrapText="1"/>
    </xf>
    <xf numFmtId="0" fontId="14" fillId="4" borderId="59" xfId="6" applyFont="1" applyFill="1" applyBorder="1" applyAlignment="1">
      <alignment horizontal="center" vertical="center" wrapText="1"/>
    </xf>
    <xf numFmtId="0" fontId="14" fillId="4" borderId="60" xfId="6" applyFont="1" applyFill="1" applyBorder="1" applyAlignment="1">
      <alignment horizontal="center" vertical="center" wrapText="1"/>
    </xf>
    <xf numFmtId="0" fontId="14" fillId="4" borderId="61" xfId="6" applyFont="1" applyFill="1" applyBorder="1" applyAlignment="1">
      <alignment horizontal="center" vertical="center" wrapText="1"/>
    </xf>
    <xf numFmtId="0" fontId="20" fillId="6" borderId="6" xfId="6" applyFont="1" applyFill="1" applyBorder="1" applyAlignment="1">
      <alignment horizontal="left" vertical="center" indent="1"/>
    </xf>
    <xf numFmtId="0" fontId="20" fillId="6" borderId="25" xfId="6" applyFont="1" applyFill="1" applyBorder="1" applyAlignment="1">
      <alignment horizontal="left" vertical="center" indent="1"/>
    </xf>
    <xf numFmtId="0" fontId="14" fillId="6" borderId="4" xfId="6" applyFont="1" applyFill="1" applyBorder="1" applyAlignment="1">
      <alignment horizontal="center" vertical="center" wrapText="1"/>
    </xf>
    <xf numFmtId="0" fontId="14" fillId="6" borderId="3" xfId="6" applyFont="1" applyFill="1" applyBorder="1" applyAlignment="1">
      <alignment horizontal="center" vertical="center" wrapText="1"/>
    </xf>
    <xf numFmtId="0" fontId="14" fillId="6" borderId="82" xfId="6" applyFont="1" applyFill="1" applyBorder="1" applyAlignment="1">
      <alignment horizontal="center" wrapText="1"/>
    </xf>
    <xf numFmtId="0" fontId="20" fillId="6" borderId="8" xfId="6" applyFont="1" applyFill="1" applyBorder="1" applyAlignment="1">
      <alignment horizontal="center" vertical="center"/>
    </xf>
    <xf numFmtId="0" fontId="20" fillId="6" borderId="10" xfId="6" applyFont="1" applyFill="1" applyBorder="1" applyAlignment="1">
      <alignment horizontal="center" vertical="center"/>
    </xf>
    <xf numFmtId="0" fontId="14" fillId="6" borderId="7" xfId="6" applyFont="1" applyFill="1" applyBorder="1" applyAlignment="1">
      <alignment horizontal="center" wrapText="1"/>
    </xf>
    <xf numFmtId="0" fontId="20" fillId="6" borderId="4" xfId="6" applyFont="1" applyFill="1" applyBorder="1" applyAlignment="1">
      <alignment horizontal="left" vertical="center" indent="1"/>
    </xf>
    <xf numFmtId="0" fontId="20" fillId="6" borderId="5" xfId="6" applyFont="1" applyFill="1" applyBorder="1" applyAlignment="1">
      <alignment horizontal="left" vertical="center" indent="1"/>
    </xf>
    <xf numFmtId="0" fontId="20" fillId="6" borderId="4" xfId="6" applyFont="1" applyFill="1" applyBorder="1" applyAlignment="1">
      <alignment horizontal="center" vertical="center" wrapText="1"/>
    </xf>
    <xf numFmtId="0" fontId="20" fillId="6" borderId="5" xfId="6" applyFont="1" applyFill="1" applyBorder="1" applyAlignment="1">
      <alignment horizontal="center" vertical="center" wrapText="1"/>
    </xf>
    <xf numFmtId="0" fontId="20" fillId="6" borderId="59" xfId="6" applyFont="1" applyFill="1" applyBorder="1" applyAlignment="1">
      <alignment horizontal="center" vertical="center" wrapText="1"/>
    </xf>
    <xf numFmtId="0" fontId="20" fillId="6" borderId="60" xfId="6" applyFont="1" applyFill="1" applyBorder="1" applyAlignment="1">
      <alignment horizontal="center" vertical="center" wrapText="1"/>
    </xf>
    <xf numFmtId="0" fontId="20" fillId="6" borderId="61" xfId="6" applyFont="1" applyFill="1" applyBorder="1" applyAlignment="1">
      <alignment horizontal="center" vertical="center" wrapText="1"/>
    </xf>
    <xf numFmtId="0" fontId="20" fillId="6" borderId="15" xfId="6" applyFont="1" applyFill="1" applyBorder="1" applyAlignment="1">
      <alignment horizontal="center" vertical="center" wrapText="1"/>
    </xf>
    <xf numFmtId="0" fontId="20" fillId="6" borderId="12" xfId="6" applyFont="1" applyFill="1" applyBorder="1" applyAlignment="1">
      <alignment horizontal="center" vertical="center" wrapText="1"/>
    </xf>
    <xf numFmtId="0" fontId="20" fillId="6" borderId="13" xfId="6" applyFont="1" applyFill="1" applyBorder="1" applyAlignment="1">
      <alignment horizontal="center" vertical="center" wrapText="1"/>
    </xf>
    <xf numFmtId="0" fontId="20" fillId="6" borderId="14" xfId="6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0" fontId="20" fillId="6" borderId="62" xfId="6" applyFont="1" applyFill="1" applyBorder="1" applyAlignment="1">
      <alignment horizontal="left" vertical="center" indent="1"/>
    </xf>
    <xf numFmtId="0" fontId="20" fillId="6" borderId="67" xfId="6" applyFont="1" applyFill="1" applyBorder="1" applyAlignment="1">
      <alignment horizontal="left" vertical="center" indent="1"/>
    </xf>
    <xf numFmtId="0" fontId="20" fillId="6" borderId="63" xfId="6" applyFont="1" applyFill="1" applyBorder="1" applyAlignment="1">
      <alignment horizontal="center" vertical="center" wrapText="1"/>
    </xf>
    <xf numFmtId="0" fontId="20" fillId="6" borderId="68" xfId="6" applyFont="1" applyFill="1" applyBorder="1" applyAlignment="1">
      <alignment horizontal="center" vertical="center" wrapText="1"/>
    </xf>
    <xf numFmtId="0" fontId="20" fillId="6" borderId="64" xfId="6" applyFont="1" applyFill="1" applyBorder="1" applyAlignment="1">
      <alignment horizontal="center" vertical="center" wrapText="1"/>
    </xf>
    <xf numFmtId="0" fontId="20" fillId="6" borderId="65" xfId="6" applyFont="1" applyFill="1" applyBorder="1" applyAlignment="1">
      <alignment horizontal="center" vertical="center" wrapText="1"/>
    </xf>
    <xf numFmtId="0" fontId="20" fillId="6" borderId="66" xfId="6" applyFont="1" applyFill="1" applyBorder="1" applyAlignment="1">
      <alignment horizontal="center" vertical="center" wrapText="1"/>
    </xf>
    <xf numFmtId="0" fontId="13" fillId="7" borderId="6" xfId="6" applyFont="1" applyFill="1" applyBorder="1" applyAlignment="1">
      <alignment horizontal="left" vertical="center" indent="1"/>
    </xf>
    <xf numFmtId="0" fontId="13" fillId="7" borderId="25" xfId="6" applyFont="1" applyFill="1" applyBorder="1" applyAlignment="1">
      <alignment horizontal="left" vertical="center" indent="1"/>
    </xf>
    <xf numFmtId="0" fontId="13" fillId="7" borderId="4" xfId="6" applyFont="1" applyFill="1" applyBorder="1" applyAlignment="1">
      <alignment horizontal="center" vertical="center" wrapText="1"/>
    </xf>
    <xf numFmtId="0" fontId="13" fillId="7" borderId="3" xfId="6" applyFont="1" applyFill="1" applyBorder="1" applyAlignment="1">
      <alignment horizontal="center" vertical="center" wrapText="1"/>
    </xf>
    <xf numFmtId="0" fontId="13" fillId="7" borderId="82" xfId="6" applyFont="1" applyFill="1" applyBorder="1" applyAlignment="1">
      <alignment horizontal="center" wrapText="1"/>
    </xf>
    <xf numFmtId="0" fontId="13" fillId="7" borderId="8" xfId="6" applyFont="1" applyFill="1" applyBorder="1" applyAlignment="1">
      <alignment horizontal="center" vertical="center"/>
    </xf>
    <xf numFmtId="0" fontId="13" fillId="7" borderId="10" xfId="6" applyFont="1" applyFill="1" applyBorder="1" applyAlignment="1">
      <alignment horizontal="center" vertical="center"/>
    </xf>
    <xf numFmtId="0" fontId="13" fillId="7" borderId="7" xfId="6" applyFont="1" applyFill="1" applyBorder="1" applyAlignment="1">
      <alignment horizontal="center" wrapText="1"/>
    </xf>
    <xf numFmtId="0" fontId="13" fillId="7" borderId="4" xfId="6" applyFont="1" applyFill="1" applyBorder="1" applyAlignment="1">
      <alignment horizontal="left" vertical="center" indent="1"/>
    </xf>
    <xf numFmtId="0" fontId="13" fillId="7" borderId="5" xfId="6" applyFont="1" applyFill="1" applyBorder="1" applyAlignment="1">
      <alignment horizontal="left" vertical="center" indent="1"/>
    </xf>
    <xf numFmtId="0" fontId="13" fillId="7" borderId="59" xfId="6" applyFont="1" applyFill="1" applyBorder="1" applyAlignment="1">
      <alignment horizontal="center" vertical="center" wrapText="1"/>
    </xf>
    <xf numFmtId="0" fontId="13" fillId="7" borderId="60" xfId="6" applyFont="1" applyFill="1" applyBorder="1" applyAlignment="1">
      <alignment horizontal="center" vertical="center" wrapText="1"/>
    </xf>
    <xf numFmtId="0" fontId="13" fillId="7" borderId="61" xfId="6" applyFont="1" applyFill="1" applyBorder="1" applyAlignment="1">
      <alignment horizontal="center" vertical="center" wrapText="1"/>
    </xf>
    <xf numFmtId="0" fontId="13" fillId="7" borderId="5" xfId="6" applyFont="1" applyFill="1" applyBorder="1" applyAlignment="1">
      <alignment horizontal="center" vertical="center" wrapText="1"/>
    </xf>
    <xf numFmtId="0" fontId="13" fillId="7" borderId="15" xfId="6" applyFont="1" applyFill="1" applyBorder="1" applyAlignment="1">
      <alignment horizontal="center" vertical="center" wrapText="1"/>
    </xf>
    <xf numFmtId="0" fontId="13" fillId="7" borderId="12" xfId="6" applyFont="1" applyFill="1" applyBorder="1" applyAlignment="1">
      <alignment horizontal="center" vertical="center" wrapText="1"/>
    </xf>
    <xf numFmtId="0" fontId="13" fillId="7" borderId="13" xfId="6" applyFont="1" applyFill="1" applyBorder="1" applyAlignment="1">
      <alignment horizontal="center" vertical="center" wrapText="1"/>
    </xf>
    <xf numFmtId="0" fontId="13" fillId="7" borderId="14" xfId="6" applyFont="1" applyFill="1" applyBorder="1" applyAlignment="1">
      <alignment horizontal="center" vertical="center" wrapText="1"/>
    </xf>
    <xf numFmtId="0" fontId="13" fillId="7" borderId="62" xfId="6" applyFont="1" applyFill="1" applyBorder="1" applyAlignment="1">
      <alignment horizontal="left" vertical="center" indent="1"/>
    </xf>
    <xf numFmtId="0" fontId="13" fillId="7" borderId="67" xfId="6" applyFont="1" applyFill="1" applyBorder="1" applyAlignment="1">
      <alignment horizontal="left" vertical="center" indent="1"/>
    </xf>
    <xf numFmtId="0" fontId="13" fillId="7" borderId="63" xfId="6" applyFont="1" applyFill="1" applyBorder="1" applyAlignment="1">
      <alignment horizontal="center" vertical="center" wrapText="1"/>
    </xf>
    <xf numFmtId="0" fontId="13" fillId="7" borderId="68" xfId="6" applyFont="1" applyFill="1" applyBorder="1" applyAlignment="1">
      <alignment horizontal="center" vertical="center" wrapText="1"/>
    </xf>
    <xf numFmtId="0" fontId="13" fillId="7" borderId="64" xfId="6" applyFont="1" applyFill="1" applyBorder="1" applyAlignment="1">
      <alignment horizontal="center" vertical="center" wrapText="1"/>
    </xf>
    <xf numFmtId="0" fontId="13" fillId="7" borderId="65" xfId="6" applyFont="1" applyFill="1" applyBorder="1" applyAlignment="1">
      <alignment horizontal="center" vertical="center" wrapText="1"/>
    </xf>
    <xf numFmtId="0" fontId="13" fillId="7" borderId="66" xfId="6" applyFont="1" applyFill="1" applyBorder="1" applyAlignment="1">
      <alignment horizontal="center" vertical="center" wrapText="1"/>
    </xf>
    <xf numFmtId="0" fontId="13" fillId="7" borderId="86" xfId="6" applyFont="1" applyFill="1" applyBorder="1" applyAlignment="1">
      <alignment horizontal="center" wrapText="1"/>
    </xf>
    <xf numFmtId="0" fontId="13" fillId="7" borderId="24" xfId="6" applyFont="1" applyFill="1" applyBorder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13" fillId="5" borderId="4" xfId="6" applyFont="1" applyFill="1" applyBorder="1" applyAlignment="1">
      <alignment horizontal="left" vertical="center" indent="1"/>
    </xf>
    <xf numFmtId="0" fontId="13" fillId="5" borderId="5" xfId="6" applyFont="1" applyFill="1" applyBorder="1" applyAlignment="1">
      <alignment horizontal="left" vertical="center" indent="1"/>
    </xf>
    <xf numFmtId="0" fontId="13" fillId="5" borderId="4" xfId="6" applyFont="1" applyFill="1" applyBorder="1" applyAlignment="1">
      <alignment horizontal="center" vertical="center" wrapText="1"/>
    </xf>
    <xf numFmtId="0" fontId="13" fillId="5" borderId="5" xfId="6" applyFont="1" applyFill="1" applyBorder="1" applyAlignment="1">
      <alignment horizontal="center" vertical="center" wrapText="1"/>
    </xf>
    <xf numFmtId="0" fontId="13" fillId="5" borderId="59" xfId="6" applyFont="1" applyFill="1" applyBorder="1" applyAlignment="1">
      <alignment horizontal="center" vertical="center" wrapText="1"/>
    </xf>
    <xf numFmtId="0" fontId="13" fillId="5" borderId="60" xfId="6" applyFont="1" applyFill="1" applyBorder="1" applyAlignment="1">
      <alignment horizontal="center" vertical="center" wrapText="1"/>
    </xf>
    <xf numFmtId="0" fontId="13" fillId="5" borderId="61" xfId="6" applyFont="1" applyFill="1" applyBorder="1" applyAlignment="1">
      <alignment horizontal="center" vertical="center" wrapText="1"/>
    </xf>
    <xf numFmtId="0" fontId="13" fillId="5" borderId="6" xfId="6" applyFont="1" applyFill="1" applyBorder="1" applyAlignment="1">
      <alignment horizontal="left" vertical="center" indent="1"/>
    </xf>
    <xf numFmtId="0" fontId="13" fillId="5" borderId="25" xfId="6" applyFont="1" applyFill="1" applyBorder="1" applyAlignment="1">
      <alignment horizontal="left" vertical="center" indent="1"/>
    </xf>
    <xf numFmtId="0" fontId="13" fillId="5" borderId="15" xfId="6" applyFont="1" applyFill="1" applyBorder="1" applyAlignment="1">
      <alignment horizontal="center" vertical="center" wrapText="1"/>
    </xf>
    <xf numFmtId="0" fontId="13" fillId="5" borderId="12" xfId="6" applyFont="1" applyFill="1" applyBorder="1" applyAlignment="1">
      <alignment horizontal="center" vertical="center" wrapText="1"/>
    </xf>
    <xf numFmtId="0" fontId="13" fillId="5" borderId="13" xfId="6" applyFont="1" applyFill="1" applyBorder="1" applyAlignment="1">
      <alignment horizontal="center" vertical="center" wrapText="1"/>
    </xf>
    <xf numFmtId="0" fontId="13" fillId="5" borderId="14" xfId="6" applyFont="1" applyFill="1" applyBorder="1" applyAlignment="1">
      <alignment horizontal="center" vertical="center" wrapText="1"/>
    </xf>
    <xf numFmtId="0" fontId="20" fillId="4" borderId="4" xfId="6" applyFont="1" applyFill="1" applyBorder="1" applyAlignment="1">
      <alignment horizontal="left" vertical="center" indent="1"/>
    </xf>
    <xf numFmtId="0" fontId="0" fillId="0" borderId="89" xfId="0" applyBorder="1"/>
    <xf numFmtId="0" fontId="14" fillId="4" borderId="88" xfId="6" applyFont="1" applyFill="1" applyBorder="1" applyAlignment="1">
      <alignment horizontal="center" vertical="center" wrapText="1"/>
    </xf>
    <xf numFmtId="0" fontId="0" fillId="0" borderId="90" xfId="0" applyBorder="1"/>
    <xf numFmtId="0" fontId="13" fillId="5" borderId="62" xfId="6" applyFont="1" applyFill="1" applyBorder="1" applyAlignment="1">
      <alignment horizontal="left" vertical="center" indent="1"/>
    </xf>
    <xf numFmtId="0" fontId="13" fillId="5" borderId="67" xfId="6" applyFont="1" applyFill="1" applyBorder="1" applyAlignment="1">
      <alignment horizontal="left" vertical="center" indent="1"/>
    </xf>
    <xf numFmtId="0" fontId="13" fillId="5" borderId="63" xfId="6" applyFont="1" applyFill="1" applyBorder="1" applyAlignment="1">
      <alignment horizontal="center" vertical="center" wrapText="1"/>
    </xf>
    <xf numFmtId="0" fontId="13" fillId="5" borderId="68" xfId="6" applyFont="1" applyFill="1" applyBorder="1" applyAlignment="1">
      <alignment horizontal="center" vertical="center" wrapText="1"/>
    </xf>
    <xf numFmtId="0" fontId="13" fillId="5" borderId="64" xfId="6" applyFont="1" applyFill="1" applyBorder="1" applyAlignment="1">
      <alignment horizontal="center" vertical="center" wrapText="1"/>
    </xf>
    <xf numFmtId="0" fontId="13" fillId="5" borderId="65" xfId="6" applyFont="1" applyFill="1" applyBorder="1" applyAlignment="1">
      <alignment horizontal="center" vertical="center" wrapText="1"/>
    </xf>
    <xf numFmtId="0" fontId="13" fillId="5" borderId="66" xfId="6" applyFont="1" applyFill="1" applyBorder="1" applyAlignment="1">
      <alignment horizontal="center" vertical="center" wrapText="1"/>
    </xf>
    <xf numFmtId="0" fontId="13" fillId="5" borderId="88" xfId="2" applyFont="1" applyFill="1" applyBorder="1" applyAlignment="1">
      <alignment horizontal="left" vertical="center" indent="1"/>
    </xf>
    <xf numFmtId="0" fontId="13" fillId="5" borderId="57" xfId="2" applyFont="1" applyFill="1" applyBorder="1" applyAlignment="1">
      <alignment horizontal="left" vertical="center" indent="1"/>
    </xf>
    <xf numFmtId="0" fontId="13" fillId="5" borderId="91" xfId="2" applyFont="1" applyFill="1" applyBorder="1" applyAlignment="1">
      <alignment horizontal="center" vertical="center" wrapText="1"/>
    </xf>
    <xf numFmtId="0" fontId="13" fillId="5" borderId="58" xfId="2" applyFont="1" applyFill="1" applyBorder="1" applyAlignment="1">
      <alignment horizontal="center" vertical="center" wrapText="1"/>
    </xf>
    <xf numFmtId="0" fontId="13" fillId="5" borderId="92" xfId="2" applyFont="1" applyFill="1" applyBorder="1" applyAlignment="1">
      <alignment horizontal="center" wrapText="1"/>
    </xf>
    <xf numFmtId="0" fontId="13" fillId="5" borderId="60" xfId="2" applyFont="1" applyFill="1" applyBorder="1" applyAlignment="1">
      <alignment horizontal="center" wrapText="1"/>
    </xf>
    <xf numFmtId="0" fontId="13" fillId="5" borderId="88" xfId="2" applyFont="1" applyFill="1" applyBorder="1" applyAlignment="1">
      <alignment horizontal="center" vertical="center"/>
    </xf>
    <xf numFmtId="0" fontId="13" fillId="5" borderId="57" xfId="2" applyFont="1" applyFill="1" applyBorder="1" applyAlignment="1">
      <alignment horizontal="center" vertical="center"/>
    </xf>
    <xf numFmtId="0" fontId="13" fillId="5" borderId="61" xfId="2" applyFont="1" applyFill="1" applyBorder="1" applyAlignment="1">
      <alignment horizontal="center" wrapText="1"/>
    </xf>
    <xf numFmtId="0" fontId="13" fillId="5" borderId="4" xfId="2" applyFont="1" applyFill="1" applyBorder="1" applyAlignment="1">
      <alignment horizontal="left" vertical="center" indent="1"/>
    </xf>
    <xf numFmtId="0" fontId="13" fillId="5" borderId="5" xfId="2" applyFont="1" applyFill="1" applyBorder="1" applyAlignment="1">
      <alignment horizontal="left" vertical="center" indent="1"/>
    </xf>
    <xf numFmtId="0" fontId="13" fillId="5" borderId="4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/>
    </xf>
    <xf numFmtId="0" fontId="13" fillId="8" borderId="6" xfId="6" applyFont="1" applyFill="1" applyBorder="1" applyAlignment="1">
      <alignment horizontal="left" vertical="center" indent="1"/>
    </xf>
    <xf numFmtId="0" fontId="13" fillId="8" borderId="25" xfId="6" applyFont="1" applyFill="1" applyBorder="1" applyAlignment="1">
      <alignment horizontal="left" vertical="center" indent="1"/>
    </xf>
    <xf numFmtId="0" fontId="13" fillId="8" borderId="4" xfId="6" applyFont="1" applyFill="1" applyBorder="1" applyAlignment="1">
      <alignment horizontal="center" vertical="center" wrapText="1"/>
    </xf>
    <xf numFmtId="0" fontId="13" fillId="8" borderId="3" xfId="6" applyFont="1" applyFill="1" applyBorder="1" applyAlignment="1">
      <alignment horizontal="center" vertical="center" wrapText="1"/>
    </xf>
    <xf numFmtId="0" fontId="13" fillId="8" borderId="59" xfId="6" applyFont="1" applyFill="1" applyBorder="1" applyAlignment="1">
      <alignment horizontal="center" wrapText="1"/>
    </xf>
    <xf numFmtId="0" fontId="13" fillId="8" borderId="60" xfId="6" applyFont="1" applyFill="1" applyBorder="1" applyAlignment="1">
      <alignment horizontal="center" wrapText="1"/>
    </xf>
    <xf numFmtId="0" fontId="13" fillId="8" borderId="61" xfId="6" applyFont="1" applyFill="1" applyBorder="1" applyAlignment="1">
      <alignment horizontal="center" wrapText="1"/>
    </xf>
    <xf numFmtId="0" fontId="13" fillId="8" borderId="4" xfId="2" applyFont="1" applyFill="1" applyBorder="1" applyAlignment="1">
      <alignment horizontal="left" vertical="center" indent="1"/>
    </xf>
    <xf numFmtId="0" fontId="13" fillId="8" borderId="3" xfId="2" applyFont="1" applyFill="1" applyBorder="1" applyAlignment="1">
      <alignment horizontal="left" vertical="center" indent="1"/>
    </xf>
    <xf numFmtId="0" fontId="13" fillId="8" borderId="4" xfId="2" applyFont="1" applyFill="1" applyBorder="1" applyAlignment="1">
      <alignment horizontal="center" vertical="center"/>
    </xf>
    <xf numFmtId="0" fontId="13" fillId="8" borderId="5" xfId="2" applyFont="1" applyFill="1" applyBorder="1" applyAlignment="1">
      <alignment horizontal="center" vertical="center"/>
    </xf>
    <xf numFmtId="0" fontId="13" fillId="8" borderId="60" xfId="6" applyFont="1" applyFill="1" applyBorder="1" applyAlignment="1">
      <alignment horizontal="center" vertical="center"/>
    </xf>
    <xf numFmtId="0" fontId="13" fillId="8" borderId="61" xfId="6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5" xfId="2" applyFont="1" applyFill="1" applyBorder="1" applyAlignment="1">
      <alignment horizontal="center" vertical="center"/>
    </xf>
    <xf numFmtId="0" fontId="20" fillId="4" borderId="59" xfId="6" applyFont="1" applyFill="1" applyBorder="1" applyAlignment="1">
      <alignment horizontal="center" vertical="center"/>
    </xf>
    <xf numFmtId="0" fontId="20" fillId="4" borderId="60" xfId="6" applyFont="1" applyFill="1" applyBorder="1" applyAlignment="1">
      <alignment horizontal="center" vertical="center"/>
    </xf>
    <xf numFmtId="0" fontId="20" fillId="4" borderId="61" xfId="6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 wrapText="1"/>
    </xf>
    <xf numFmtId="0" fontId="24" fillId="0" borderId="0" xfId="8" applyFont="1" applyAlignment="1">
      <alignment horizontal="center"/>
    </xf>
    <xf numFmtId="0" fontId="13" fillId="8" borderId="86" xfId="6" applyFont="1" applyFill="1" applyBorder="1" applyAlignment="1">
      <alignment horizontal="center" vertical="center" wrapText="1"/>
    </xf>
    <xf numFmtId="0" fontId="13" fillId="8" borderId="10" xfId="6" applyFont="1" applyFill="1" applyBorder="1" applyAlignment="1">
      <alignment horizontal="center" vertical="center"/>
    </xf>
    <xf numFmtId="0" fontId="13" fillId="8" borderId="7" xfId="6" applyFont="1" applyFill="1" applyBorder="1" applyAlignment="1">
      <alignment horizontal="center" vertical="center" wrapText="1"/>
    </xf>
    <xf numFmtId="0" fontId="13" fillId="8" borderId="24" xfId="6" applyFont="1" applyFill="1" applyBorder="1" applyAlignment="1">
      <alignment horizontal="center" wrapText="1"/>
    </xf>
    <xf numFmtId="0" fontId="13" fillId="8" borderId="4" xfId="6" applyFont="1" applyFill="1" applyBorder="1" applyAlignment="1">
      <alignment horizontal="left" vertical="center" wrapText="1" indent="1"/>
    </xf>
    <xf numFmtId="0" fontId="13" fillId="8" borderId="5" xfId="6" applyFont="1" applyFill="1" applyBorder="1" applyAlignment="1">
      <alignment horizontal="left" vertical="center" wrapText="1" indent="1"/>
    </xf>
    <xf numFmtId="0" fontId="13" fillId="8" borderId="5" xfId="6" applyFont="1" applyFill="1" applyBorder="1" applyAlignment="1">
      <alignment horizontal="center" vertical="center" wrapText="1"/>
    </xf>
    <xf numFmtId="0" fontId="13" fillId="8" borderId="59" xfId="6" applyFont="1" applyFill="1" applyBorder="1" applyAlignment="1">
      <alignment horizontal="center" vertical="center" wrapText="1"/>
    </xf>
    <xf numFmtId="0" fontId="13" fillId="8" borderId="60" xfId="6" applyFont="1" applyFill="1" applyBorder="1" applyAlignment="1">
      <alignment horizontal="center" vertical="center" wrapText="1"/>
    </xf>
    <xf numFmtId="0" fontId="13" fillId="8" borderId="82" xfId="6" applyFont="1" applyFill="1" applyBorder="1" applyAlignment="1">
      <alignment horizontal="center" wrapText="1"/>
    </xf>
    <xf numFmtId="0" fontId="13" fillId="8" borderId="8" xfId="6" applyFont="1" applyFill="1" applyBorder="1" applyAlignment="1">
      <alignment horizontal="center" vertical="center"/>
    </xf>
    <xf numFmtId="0" fontId="13" fillId="8" borderId="7" xfId="6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3" fillId="11" borderId="4" xfId="6" applyFont="1" applyFill="1" applyBorder="1" applyAlignment="1">
      <alignment horizontal="left" vertical="center" indent="1"/>
    </xf>
    <xf numFmtId="0" fontId="13" fillId="11" borderId="5" xfId="6" applyFont="1" applyFill="1" applyBorder="1" applyAlignment="1">
      <alignment horizontal="left" vertical="center" indent="1"/>
    </xf>
    <xf numFmtId="0" fontId="13" fillId="11" borderId="4" xfId="6" applyFont="1" applyFill="1" applyBorder="1" applyAlignment="1">
      <alignment horizontal="center" vertical="center" wrapText="1"/>
    </xf>
    <xf numFmtId="0" fontId="13" fillId="11" borderId="5" xfId="6" applyFont="1" applyFill="1" applyBorder="1" applyAlignment="1">
      <alignment horizontal="center" vertical="center" wrapText="1"/>
    </xf>
    <xf numFmtId="0" fontId="13" fillId="11" borderId="59" xfId="6" applyFont="1" applyFill="1" applyBorder="1" applyAlignment="1">
      <alignment horizontal="center" wrapText="1"/>
    </xf>
    <xf numFmtId="0" fontId="13" fillId="11" borderId="60" xfId="6" applyFont="1" applyFill="1" applyBorder="1" applyAlignment="1">
      <alignment horizontal="center" wrapText="1"/>
    </xf>
    <xf numFmtId="0" fontId="13" fillId="11" borderId="61" xfId="6" applyFont="1" applyFill="1" applyBorder="1" applyAlignment="1">
      <alignment horizontal="center" wrapText="1"/>
    </xf>
    <xf numFmtId="0" fontId="14" fillId="4" borderId="118" xfId="6" applyFont="1" applyFill="1" applyBorder="1" applyAlignment="1">
      <alignment horizontal="center" wrapText="1"/>
    </xf>
    <xf numFmtId="0" fontId="14" fillId="4" borderId="119" xfId="6" applyFont="1" applyFill="1" applyBorder="1" applyAlignment="1">
      <alignment horizontal="center" wrapText="1"/>
    </xf>
    <xf numFmtId="0" fontId="14" fillId="4" borderId="120" xfId="6" applyFont="1" applyFill="1" applyBorder="1" applyAlignment="1">
      <alignment horizontal="center" wrapText="1"/>
    </xf>
    <xf numFmtId="0" fontId="13" fillId="11" borderId="6" xfId="6" applyFont="1" applyFill="1" applyBorder="1" applyAlignment="1">
      <alignment horizontal="left" vertical="center" indent="1"/>
    </xf>
    <xf numFmtId="0" fontId="13" fillId="11" borderId="25" xfId="6" applyFont="1" applyFill="1" applyBorder="1" applyAlignment="1">
      <alignment horizontal="left" vertical="center" indent="1"/>
    </xf>
    <xf numFmtId="0" fontId="13" fillId="11" borderId="3" xfId="6" applyFont="1" applyFill="1" applyBorder="1" applyAlignment="1">
      <alignment horizontal="center" vertical="center" wrapText="1"/>
    </xf>
    <xf numFmtId="0" fontId="13" fillId="11" borderId="59" xfId="6" applyFont="1" applyFill="1" applyBorder="1" applyAlignment="1">
      <alignment horizontal="center" vertical="center" wrapText="1"/>
    </xf>
    <xf numFmtId="0" fontId="13" fillId="11" borderId="60" xfId="6" applyFont="1" applyFill="1" applyBorder="1" applyAlignment="1">
      <alignment horizontal="center" vertical="center" wrapText="1"/>
    </xf>
    <xf numFmtId="0" fontId="13" fillId="11" borderId="60" xfId="6" applyFont="1" applyFill="1" applyBorder="1" applyAlignment="1">
      <alignment horizontal="center" vertical="center"/>
    </xf>
    <xf numFmtId="0" fontId="13" fillId="11" borderId="61" xfId="6" applyFont="1" applyFill="1" applyBorder="1" applyAlignment="1">
      <alignment horizontal="center" vertical="center"/>
    </xf>
    <xf numFmtId="0" fontId="13" fillId="11" borderId="61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left" vertical="center" indent="1"/>
    </xf>
    <xf numFmtId="0" fontId="14" fillId="4" borderId="59" xfId="6" applyFont="1" applyFill="1" applyBorder="1" applyAlignment="1">
      <alignment horizontal="center" wrapText="1"/>
    </xf>
    <xf numFmtId="0" fontId="14" fillId="4" borderId="60" xfId="6" applyFont="1" applyFill="1" applyBorder="1" applyAlignment="1">
      <alignment horizontal="center" wrapText="1"/>
    </xf>
    <xf numFmtId="0" fontId="14" fillId="4" borderId="61" xfId="6" applyFont="1" applyFill="1" applyBorder="1" applyAlignment="1">
      <alignment horizontal="center" wrapText="1"/>
    </xf>
    <xf numFmtId="0" fontId="13" fillId="11" borderId="82" xfId="6" applyFont="1" applyFill="1" applyBorder="1" applyAlignment="1">
      <alignment horizontal="center" vertical="center" wrapText="1"/>
    </xf>
    <xf numFmtId="0" fontId="13" fillId="11" borderId="10" xfId="6" applyFont="1" applyFill="1" applyBorder="1" applyAlignment="1">
      <alignment horizontal="center" vertical="center"/>
    </xf>
    <xf numFmtId="0" fontId="13" fillId="11" borderId="7" xfId="6" applyFont="1" applyFill="1" applyBorder="1" applyAlignment="1">
      <alignment horizontal="center" wrapText="1"/>
    </xf>
    <xf numFmtId="0" fontId="13" fillId="11" borderId="125" xfId="6" applyFont="1" applyFill="1" applyBorder="1" applyAlignment="1">
      <alignment horizontal="center" vertical="center"/>
    </xf>
    <xf numFmtId="0" fontId="35" fillId="11" borderId="5" xfId="0" applyFont="1" applyFill="1" applyBorder="1"/>
    <xf numFmtId="0" fontId="35" fillId="11" borderId="61" xfId="0" applyFont="1" applyFill="1" applyBorder="1" applyAlignment="1">
      <alignment vertical="center"/>
    </xf>
    <xf numFmtId="0" fontId="20" fillId="12" borderId="6" xfId="6" applyFont="1" applyFill="1" applyBorder="1" applyAlignment="1">
      <alignment horizontal="left" vertical="center" indent="1"/>
    </xf>
    <xf numFmtId="0" fontId="20" fillId="12" borderId="25" xfId="6" applyFont="1" applyFill="1" applyBorder="1" applyAlignment="1">
      <alignment horizontal="left" vertical="center" indent="1"/>
    </xf>
    <xf numFmtId="0" fontId="14" fillId="12" borderId="82" xfId="6" applyFont="1" applyFill="1" applyBorder="1" applyAlignment="1">
      <alignment horizontal="center" vertical="center" wrapText="1"/>
    </xf>
    <xf numFmtId="0" fontId="20" fillId="12" borderId="8" xfId="6" applyFont="1" applyFill="1" applyBorder="1" applyAlignment="1">
      <alignment horizontal="center" vertical="center"/>
    </xf>
    <xf numFmtId="0" fontId="20" fillId="12" borderId="10" xfId="6" applyFont="1" applyFill="1" applyBorder="1" applyAlignment="1">
      <alignment horizontal="center" vertical="center"/>
    </xf>
    <xf numFmtId="0" fontId="14" fillId="12" borderId="4" xfId="6" applyFont="1" applyFill="1" applyBorder="1" applyAlignment="1">
      <alignment horizontal="center" vertical="center" wrapText="1"/>
    </xf>
    <xf numFmtId="0" fontId="14" fillId="12" borderId="3" xfId="6" applyFont="1" applyFill="1" applyBorder="1" applyAlignment="1">
      <alignment horizontal="center" vertical="center" wrapText="1"/>
    </xf>
    <xf numFmtId="0" fontId="20" fillId="12" borderId="4" xfId="6" applyFont="1" applyFill="1" applyBorder="1" applyAlignment="1">
      <alignment horizontal="left" vertical="center" indent="1"/>
    </xf>
    <xf numFmtId="0" fontId="20" fillId="12" borderId="5" xfId="6" applyFont="1" applyFill="1" applyBorder="1" applyAlignment="1">
      <alignment horizontal="left" vertical="center" indent="1"/>
    </xf>
    <xf numFmtId="0" fontId="14" fillId="12" borderId="59" xfId="6" applyFont="1" applyFill="1" applyBorder="1" applyAlignment="1">
      <alignment horizontal="center" wrapText="1"/>
    </xf>
    <xf numFmtId="0" fontId="14" fillId="12" borderId="60" xfId="6" applyFont="1" applyFill="1" applyBorder="1" applyAlignment="1">
      <alignment horizontal="center" wrapText="1"/>
    </xf>
    <xf numFmtId="0" fontId="14" fillId="12" borderId="61" xfId="6" applyFont="1" applyFill="1" applyBorder="1" applyAlignment="1">
      <alignment horizontal="center" wrapText="1"/>
    </xf>
    <xf numFmtId="0" fontId="14" fillId="12" borderId="5" xfId="6" applyFont="1" applyFill="1" applyBorder="1" applyAlignment="1">
      <alignment horizontal="center" vertical="center" wrapText="1"/>
    </xf>
    <xf numFmtId="0" fontId="14" fillId="12" borderId="7" xfId="6" applyFont="1" applyFill="1" applyBorder="1" applyAlignment="1">
      <alignment horizontal="center" vertical="center" wrapText="1"/>
    </xf>
    <xf numFmtId="0" fontId="20" fillId="12" borderId="4" xfId="6" applyFont="1" applyFill="1" applyBorder="1" applyAlignment="1">
      <alignment horizontal="left" vertical="center" indent="2"/>
    </xf>
    <xf numFmtId="0" fontId="20" fillId="12" borderId="5" xfId="6" applyFont="1" applyFill="1" applyBorder="1" applyAlignment="1">
      <alignment horizontal="left" vertical="center" indent="2"/>
    </xf>
    <xf numFmtId="0" fontId="20" fillId="12" borderId="4" xfId="6" applyFont="1" applyFill="1" applyBorder="1" applyAlignment="1">
      <alignment horizontal="center" vertical="center" wrapText="1"/>
    </xf>
    <xf numFmtId="0" fontId="20" fillId="12" borderId="5" xfId="6" applyFont="1" applyFill="1" applyBorder="1" applyAlignment="1">
      <alignment horizontal="center" vertical="center" wrapText="1"/>
    </xf>
    <xf numFmtId="0" fontId="14" fillId="12" borderId="59" xfId="6" applyFont="1" applyFill="1" applyBorder="1" applyAlignment="1">
      <alignment horizontal="center" vertical="center" wrapText="1"/>
    </xf>
    <xf numFmtId="0" fontId="14" fillId="12" borderId="60" xfId="6" applyFont="1" applyFill="1" applyBorder="1" applyAlignment="1">
      <alignment horizontal="center" vertical="center" wrapText="1"/>
    </xf>
    <xf numFmtId="0" fontId="14" fillId="12" borderId="61" xfId="6" applyFont="1" applyFill="1" applyBorder="1" applyAlignment="1">
      <alignment horizontal="center" vertical="center" wrapText="1"/>
    </xf>
    <xf numFmtId="0" fontId="20" fillId="9" borderId="6" xfId="6" applyFont="1" applyFill="1" applyBorder="1" applyAlignment="1">
      <alignment horizontal="left" vertical="center" indent="1"/>
    </xf>
    <xf numFmtId="0" fontId="20" fillId="9" borderId="25" xfId="6" applyFont="1" applyFill="1" applyBorder="1" applyAlignment="1">
      <alignment horizontal="left" vertical="center" indent="1"/>
    </xf>
    <xf numFmtId="0" fontId="14" fillId="9" borderId="4" xfId="6" applyFont="1" applyFill="1" applyBorder="1" applyAlignment="1">
      <alignment horizontal="center" vertical="center" wrapText="1"/>
    </xf>
    <xf numFmtId="0" fontId="14" fillId="9" borderId="3" xfId="6" applyFont="1" applyFill="1" applyBorder="1" applyAlignment="1">
      <alignment horizontal="center" vertical="center" wrapText="1"/>
    </xf>
    <xf numFmtId="0" fontId="14" fillId="9" borderId="59" xfId="6" applyFont="1" applyFill="1" applyBorder="1" applyAlignment="1">
      <alignment horizontal="center" wrapText="1"/>
    </xf>
    <xf numFmtId="0" fontId="14" fillId="9" borderId="61" xfId="6" applyFont="1" applyFill="1" applyBorder="1" applyAlignment="1">
      <alignment horizontal="center" wrapText="1"/>
    </xf>
    <xf numFmtId="0" fontId="20" fillId="9" borderId="4" xfId="6" applyFont="1" applyFill="1" applyBorder="1" applyAlignment="1">
      <alignment horizontal="left" vertical="center" indent="1"/>
    </xf>
    <xf numFmtId="0" fontId="20" fillId="9" borderId="5" xfId="6" applyFont="1" applyFill="1" applyBorder="1" applyAlignment="1">
      <alignment horizontal="left" vertical="center" indent="1"/>
    </xf>
    <xf numFmtId="0" fontId="14" fillId="9" borderId="5" xfId="6" applyFont="1" applyFill="1" applyBorder="1" applyAlignment="1">
      <alignment horizontal="center" vertical="center" wrapText="1"/>
    </xf>
    <xf numFmtId="0" fontId="14" fillId="9" borderId="59" xfId="6" applyFont="1" applyFill="1" applyBorder="1" applyAlignment="1">
      <alignment horizontal="center" vertical="center" wrapText="1"/>
    </xf>
    <xf numFmtId="0" fontId="14" fillId="9" borderId="115" xfId="6" applyFont="1" applyFill="1" applyBorder="1" applyAlignment="1">
      <alignment horizontal="center" vertical="center" wrapText="1"/>
    </xf>
    <xf numFmtId="0" fontId="14" fillId="9" borderId="116" xfId="6" applyFont="1" applyFill="1" applyBorder="1" applyAlignment="1">
      <alignment horizontal="center" vertical="center" wrapText="1"/>
    </xf>
    <xf numFmtId="0" fontId="14" fillId="9" borderId="82" xfId="6" applyFont="1" applyFill="1" applyBorder="1" applyAlignment="1">
      <alignment horizontal="center" wrapText="1"/>
    </xf>
    <xf numFmtId="0" fontId="20" fillId="9" borderId="8" xfId="6" applyFont="1" applyFill="1" applyBorder="1" applyAlignment="1">
      <alignment horizontal="center" vertical="center"/>
    </xf>
    <xf numFmtId="0" fontId="20" fillId="9" borderId="10" xfId="6" applyFont="1" applyFill="1" applyBorder="1" applyAlignment="1">
      <alignment horizontal="center" vertical="center"/>
    </xf>
    <xf numFmtId="0" fontId="14" fillId="9" borderId="60" xfId="6" applyFont="1" applyFill="1" applyBorder="1" applyAlignment="1">
      <alignment horizontal="center" wrapText="1"/>
    </xf>
    <xf numFmtId="0" fontId="14" fillId="9" borderId="7" xfId="6" applyFont="1" applyFill="1" applyBorder="1" applyAlignment="1">
      <alignment horizontal="center" wrapText="1"/>
    </xf>
    <xf numFmtId="0" fontId="20" fillId="13" borderId="6" xfId="6" applyFont="1" applyFill="1" applyBorder="1" applyAlignment="1">
      <alignment horizontal="left" vertical="center" indent="1"/>
    </xf>
    <xf numFmtId="0" fontId="20" fillId="13" borderId="25" xfId="6" applyFont="1" applyFill="1" applyBorder="1" applyAlignment="1">
      <alignment horizontal="left" vertical="center" indent="1"/>
    </xf>
    <xf numFmtId="0" fontId="14" fillId="13" borderId="4" xfId="6" applyFont="1" applyFill="1" applyBorder="1" applyAlignment="1">
      <alignment horizontal="center" vertical="center" wrapText="1"/>
    </xf>
    <xf numFmtId="0" fontId="14" fillId="13" borderId="3" xfId="6" applyFont="1" applyFill="1" applyBorder="1" applyAlignment="1">
      <alignment horizontal="center" vertical="center" wrapText="1"/>
    </xf>
    <xf numFmtId="0" fontId="14" fillId="13" borderId="59" xfId="6" applyFont="1" applyFill="1" applyBorder="1" applyAlignment="1">
      <alignment horizontal="center" wrapText="1"/>
    </xf>
    <xf numFmtId="0" fontId="14" fillId="13" borderId="60" xfId="6" applyFont="1" applyFill="1" applyBorder="1" applyAlignment="1">
      <alignment horizontal="center" wrapText="1"/>
    </xf>
    <xf numFmtId="0" fontId="14" fillId="13" borderId="61" xfId="6" applyFont="1" applyFill="1" applyBorder="1" applyAlignment="1">
      <alignment horizontal="center" wrapText="1"/>
    </xf>
    <xf numFmtId="0" fontId="14" fillId="13" borderId="4" xfId="6" applyFont="1" applyFill="1" applyBorder="1" applyAlignment="1">
      <alignment horizontal="left" vertical="center" indent="1"/>
    </xf>
    <xf numFmtId="0" fontId="14" fillId="13" borderId="5" xfId="6" applyFont="1" applyFill="1" applyBorder="1" applyAlignment="1">
      <alignment horizontal="left" vertical="center" indent="1"/>
    </xf>
    <xf numFmtId="0" fontId="14" fillId="13" borderId="4" xfId="6" applyFont="1" applyFill="1" applyBorder="1" applyAlignment="1">
      <alignment horizontal="center" vertical="center"/>
    </xf>
    <xf numFmtId="0" fontId="14" fillId="13" borderId="5" xfId="6" applyFont="1" applyFill="1" applyBorder="1" applyAlignment="1">
      <alignment horizontal="center" vertical="center"/>
    </xf>
    <xf numFmtId="0" fontId="14" fillId="13" borderId="59" xfId="6" applyFont="1" applyFill="1" applyBorder="1" applyAlignment="1">
      <alignment horizontal="center" vertical="center" wrapText="1"/>
    </xf>
    <xf numFmtId="0" fontId="14" fillId="13" borderId="60" xfId="6" applyFont="1" applyFill="1" applyBorder="1" applyAlignment="1">
      <alignment horizontal="center" vertical="center" wrapText="1"/>
    </xf>
    <xf numFmtId="0" fontId="14" fillId="13" borderId="61" xfId="6" applyFont="1" applyFill="1" applyBorder="1" applyAlignment="1">
      <alignment horizontal="center" vertical="center" wrapText="1"/>
    </xf>
    <xf numFmtId="0" fontId="14" fillId="4" borderId="4" xfId="6" applyFont="1" applyFill="1" applyBorder="1" applyAlignment="1">
      <alignment horizontal="left" vertical="center" indent="1"/>
    </xf>
    <xf numFmtId="0" fontId="14" fillId="4" borderId="5" xfId="6" applyFont="1" applyFill="1" applyBorder="1" applyAlignment="1">
      <alignment horizontal="left" vertical="center" indent="1"/>
    </xf>
    <xf numFmtId="0" fontId="14" fillId="4" borderId="4" xfId="6" applyFont="1" applyFill="1" applyBorder="1" applyAlignment="1">
      <alignment horizontal="center" vertical="center"/>
    </xf>
    <xf numFmtId="0" fontId="14" fillId="4" borderId="5" xfId="6" applyFont="1" applyFill="1" applyBorder="1" applyAlignment="1">
      <alignment horizontal="center" vertical="center"/>
    </xf>
    <xf numFmtId="0" fontId="20" fillId="13" borderId="59" xfId="6" applyFont="1" applyFill="1" applyBorder="1" applyAlignment="1">
      <alignment horizontal="center" vertical="center"/>
    </xf>
    <xf numFmtId="0" fontId="20" fillId="13" borderId="60" xfId="6" applyFont="1" applyFill="1" applyBorder="1" applyAlignment="1">
      <alignment horizontal="center" vertical="center"/>
    </xf>
    <xf numFmtId="0" fontId="20" fillId="13" borderId="61" xfId="6" applyFont="1" applyFill="1" applyBorder="1" applyAlignment="1">
      <alignment horizontal="center" vertical="center"/>
    </xf>
    <xf numFmtId="0" fontId="20" fillId="13" borderId="4" xfId="6" applyFont="1" applyFill="1" applyBorder="1" applyAlignment="1">
      <alignment horizontal="left" vertical="center" indent="1"/>
    </xf>
    <xf numFmtId="0" fontId="20" fillId="13" borderId="5" xfId="6" applyFont="1" applyFill="1" applyBorder="1" applyAlignment="1">
      <alignment horizontal="left" vertical="center" indent="1"/>
    </xf>
    <xf numFmtId="0" fontId="20" fillId="13" borderId="4" xfId="6" applyFont="1" applyFill="1" applyBorder="1" applyAlignment="1">
      <alignment horizontal="center" vertical="center" wrapText="1"/>
    </xf>
    <xf numFmtId="0" fontId="20" fillId="13" borderId="5" xfId="6" applyFont="1" applyFill="1" applyBorder="1" applyAlignment="1">
      <alignment horizontal="center" vertical="center" wrapText="1"/>
    </xf>
    <xf numFmtId="0" fontId="20" fillId="13" borderId="59" xfId="6" applyFont="1" applyFill="1" applyBorder="1" applyAlignment="1">
      <alignment horizontal="center" vertical="center" wrapText="1"/>
    </xf>
    <xf numFmtId="0" fontId="20" fillId="13" borderId="60" xfId="6" applyFont="1" applyFill="1" applyBorder="1" applyAlignment="1">
      <alignment horizontal="center" vertical="center" wrapText="1"/>
    </xf>
    <xf numFmtId="0" fontId="20" fillId="13" borderId="61" xfId="6" applyFont="1" applyFill="1" applyBorder="1" applyAlignment="1">
      <alignment horizontal="center" vertical="center" wrapText="1"/>
    </xf>
    <xf numFmtId="0" fontId="14" fillId="4" borderId="17" xfId="6" applyFont="1" applyFill="1" applyBorder="1" applyAlignment="1">
      <alignment horizontal="center" vertical="center" wrapText="1"/>
    </xf>
    <xf numFmtId="0" fontId="20" fillId="13" borderId="3" xfId="6" applyFont="1" applyFill="1" applyBorder="1" applyAlignment="1">
      <alignment horizontal="center" vertical="center" wrapText="1"/>
    </xf>
    <xf numFmtId="0" fontId="20" fillId="13" borderId="59" xfId="6" applyFont="1" applyFill="1" applyBorder="1" applyAlignment="1">
      <alignment horizontal="center" wrapText="1"/>
    </xf>
    <xf numFmtId="0" fontId="20" fillId="13" borderId="60" xfId="6" applyFont="1" applyFill="1" applyBorder="1" applyAlignment="1">
      <alignment horizontal="center" wrapText="1"/>
    </xf>
    <xf numFmtId="0" fontId="20" fillId="13" borderId="61" xfId="6" applyFont="1" applyFill="1" applyBorder="1" applyAlignment="1">
      <alignment horizontal="center" wrapText="1"/>
    </xf>
    <xf numFmtId="0" fontId="14" fillId="13" borderId="82" xfId="6" applyFont="1" applyFill="1" applyBorder="1" applyAlignment="1">
      <alignment horizontal="center" wrapText="1"/>
    </xf>
    <xf numFmtId="0" fontId="20" fillId="13" borderId="8" xfId="6" applyFont="1" applyFill="1" applyBorder="1" applyAlignment="1">
      <alignment horizontal="center" vertical="center"/>
    </xf>
    <xf numFmtId="0" fontId="20" fillId="13" borderId="10" xfId="6" applyFont="1" applyFill="1" applyBorder="1" applyAlignment="1">
      <alignment horizontal="center" vertical="center"/>
    </xf>
    <xf numFmtId="0" fontId="14" fillId="13" borderId="7" xfId="6" applyFont="1" applyFill="1" applyBorder="1" applyAlignment="1">
      <alignment horizontal="center" wrapText="1"/>
    </xf>
    <xf numFmtId="0" fontId="13" fillId="10" borderId="4" xfId="6" applyFont="1" applyFill="1" applyBorder="1" applyAlignment="1">
      <alignment horizontal="left" vertical="center" indent="1"/>
    </xf>
    <xf numFmtId="0" fontId="13" fillId="10" borderId="5" xfId="6" applyFont="1" applyFill="1" applyBorder="1" applyAlignment="1">
      <alignment horizontal="left" vertical="center" indent="1"/>
    </xf>
    <xf numFmtId="0" fontId="13" fillId="10" borderId="4" xfId="6" applyFont="1" applyFill="1" applyBorder="1" applyAlignment="1">
      <alignment horizontal="center" vertical="center" wrapText="1"/>
    </xf>
    <xf numFmtId="0" fontId="13" fillId="10" borderId="5" xfId="6" applyFont="1" applyFill="1" applyBorder="1" applyAlignment="1">
      <alignment horizontal="center" vertical="center" wrapText="1"/>
    </xf>
    <xf numFmtId="0" fontId="13" fillId="10" borderId="59" xfId="6" applyFont="1" applyFill="1" applyBorder="1" applyAlignment="1">
      <alignment horizontal="center" vertical="center" wrapText="1"/>
    </xf>
    <xf numFmtId="0" fontId="13" fillId="10" borderId="60" xfId="6" applyFont="1" applyFill="1" applyBorder="1" applyAlignment="1">
      <alignment horizontal="center" vertical="center" wrapText="1"/>
    </xf>
    <xf numFmtId="0" fontId="13" fillId="10" borderId="61" xfId="6" applyFont="1" applyFill="1" applyBorder="1" applyAlignment="1">
      <alignment horizontal="center" vertical="center" wrapText="1"/>
    </xf>
    <xf numFmtId="0" fontId="13" fillId="10" borderId="6" xfId="6" applyFont="1" applyFill="1" applyBorder="1" applyAlignment="1">
      <alignment horizontal="left" vertical="center" indent="1"/>
    </xf>
    <xf numFmtId="0" fontId="13" fillId="10" borderId="25" xfId="6" applyFont="1" applyFill="1" applyBorder="1" applyAlignment="1">
      <alignment horizontal="left" vertical="center" indent="1"/>
    </xf>
    <xf numFmtId="0" fontId="13" fillId="10" borderId="15" xfId="6" applyFont="1" applyFill="1" applyBorder="1" applyAlignment="1">
      <alignment horizontal="center" vertical="center" wrapText="1"/>
    </xf>
    <xf numFmtId="0" fontId="13" fillId="10" borderId="12" xfId="6" applyFont="1" applyFill="1" applyBorder="1" applyAlignment="1">
      <alignment horizontal="center" vertical="center" wrapText="1"/>
    </xf>
    <xf numFmtId="0" fontId="13" fillId="10" borderId="13" xfId="6" applyFont="1" applyFill="1" applyBorder="1" applyAlignment="1">
      <alignment horizontal="center" vertical="center" wrapText="1"/>
    </xf>
    <xf numFmtId="0" fontId="13" fillId="10" borderId="14" xfId="6" applyFont="1" applyFill="1" applyBorder="1" applyAlignment="1">
      <alignment horizontal="center" vertical="center" wrapText="1"/>
    </xf>
    <xf numFmtId="0" fontId="13" fillId="10" borderId="62" xfId="6" applyFont="1" applyFill="1" applyBorder="1" applyAlignment="1">
      <alignment horizontal="left" vertical="center" indent="1"/>
    </xf>
    <xf numFmtId="0" fontId="13" fillId="10" borderId="67" xfId="6" applyFont="1" applyFill="1" applyBorder="1" applyAlignment="1">
      <alignment horizontal="left" vertical="center" indent="1"/>
    </xf>
    <xf numFmtId="0" fontId="13" fillId="10" borderId="63" xfId="6" applyFont="1" applyFill="1" applyBorder="1" applyAlignment="1">
      <alignment horizontal="center" vertical="center" wrapText="1"/>
    </xf>
    <xf numFmtId="0" fontId="13" fillId="10" borderId="68" xfId="6" applyFont="1" applyFill="1" applyBorder="1" applyAlignment="1">
      <alignment horizontal="center" vertical="center" wrapText="1"/>
    </xf>
    <xf numFmtId="0" fontId="13" fillId="10" borderId="64" xfId="6" applyFont="1" applyFill="1" applyBorder="1" applyAlignment="1">
      <alignment horizontal="center" vertical="center" wrapText="1"/>
    </xf>
    <xf numFmtId="0" fontId="13" fillId="10" borderId="65" xfId="6" applyFont="1" applyFill="1" applyBorder="1" applyAlignment="1">
      <alignment horizontal="center" vertical="center" wrapText="1"/>
    </xf>
    <xf numFmtId="0" fontId="13" fillId="10" borderId="66" xfId="6" applyFont="1" applyFill="1" applyBorder="1" applyAlignment="1">
      <alignment horizontal="center" vertical="center" wrapText="1"/>
    </xf>
  </cellXfs>
  <cellStyles count="13">
    <cellStyle name="Normal" xfId="0" builtinId="0"/>
    <cellStyle name="Normal_30." xfId="5"/>
    <cellStyle name="Normal_Cuadro 1" xfId="4"/>
    <cellStyle name="Normal_Cuadro 1_1" xfId="12"/>
    <cellStyle name="Normal_Cuadro 2" xfId="6"/>
    <cellStyle name="Normal_Cuadro 2 y gráfico 1 y 2" xfId="7"/>
    <cellStyle name="Normal_Cuadro 3" xfId="8"/>
    <cellStyle name="Normal_Cuadro 3 y gráfico 3 y 4" xfId="9"/>
    <cellStyle name="Normal_Cuadro 4" xfId="10"/>
    <cellStyle name="Normal_Cuadro 4 y gráfico 5" xfId="11"/>
    <cellStyle name="Normal_Hoja1" xfId="2"/>
    <cellStyle name="Normal_Hoja2" xfId="3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72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46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ESPAILLAT: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47 y gráfico 46'!$I$8:$I$17</c:f>
              <c:strCache>
                <c:ptCount val="10"/>
                <c:pt idx="0">
                  <c:v>Comercio al por mayor, excepto de los vehículos de motor y las motocicletas</c:v>
                </c:pt>
                <c:pt idx="1">
                  <c:v>Servicios financieros, excepto seguros y fondos de pensiones</c:v>
                </c:pt>
                <c:pt idx="2">
                  <c:v>Reparación de computadoras y enseres de uso personal y doméstico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servicio de comidas y bebidas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47 y gráfico 46'!$J$8:$J$17</c:f>
              <c:numCache>
                <c:formatCode>0.0%</c:formatCode>
                <c:ptCount val="10"/>
                <c:pt idx="0">
                  <c:v>1.4678720715466123E-2</c:v>
                </c:pt>
                <c:pt idx="1">
                  <c:v>1.4678720715466123E-2</c:v>
                </c:pt>
                <c:pt idx="2">
                  <c:v>1.5942451637989696E-2</c:v>
                </c:pt>
                <c:pt idx="3">
                  <c:v>1.8372703412073491E-2</c:v>
                </c:pt>
                <c:pt idx="4">
                  <c:v>2.4010887527947895E-2</c:v>
                </c:pt>
                <c:pt idx="5">
                  <c:v>5.4826480023330418E-2</c:v>
                </c:pt>
                <c:pt idx="6">
                  <c:v>8.0489938757655297E-2</c:v>
                </c:pt>
                <c:pt idx="7">
                  <c:v>8.4475551667152718E-2</c:v>
                </c:pt>
                <c:pt idx="8">
                  <c:v>0.12180421891707981</c:v>
                </c:pt>
                <c:pt idx="9">
                  <c:v>0.36638475746087296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A5-4567-A06E-F8E706FC1495}"/>
            </c:ext>
          </c:extLst>
        </c:ser>
        <c:axId val="96848896"/>
        <c:axId val="96859264"/>
      </c:barChart>
      <c:catAx>
        <c:axId val="968488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17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96859264"/>
        <c:crosses val="autoZero"/>
        <c:auto val="1"/>
        <c:lblAlgn val="ctr"/>
        <c:lblOffset val="100"/>
      </c:catAx>
      <c:valAx>
        <c:axId val="9685926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9684889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55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SANTIAGO: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53904564824721"/>
          <c:y val="0.15764069440720097"/>
          <c:w val="0.59693737614646658"/>
          <c:h val="0.8267936326575048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252-49A9-A958-556B4370FC6C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252-49A9-A958-556B4370FC6C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252-49A9-A958-556B4370FC6C}"/>
              </c:ext>
            </c:extLst>
          </c:dPt>
          <c:dLbls>
            <c:dLbl>
              <c:idx val="0"/>
              <c:layout>
                <c:manualLayout>
                  <c:x val="-0.11355610794397412"/>
                  <c:y val="-0.23642565067566371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52-49A9-A958-556B4370FC6C}"/>
                </c:ext>
              </c:extLst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52-49A9-A958-556B4370FC6C}"/>
                </c:ext>
              </c:extLst>
            </c:dLbl>
            <c:dLbl>
              <c:idx val="2"/>
              <c:layout>
                <c:manualLayout>
                  <c:x val="3.0717493016586536E-2"/>
                  <c:y val="7.2822947693336124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252-49A9-A958-556B4370FC6C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52-49A9-A958-556B4370F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56 y gráfico 55 Y 56'!$D$21:$F$21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56 y gráfico 55 Y 56'!$D$22:$F$22</c:f>
              <c:numCache>
                <c:formatCode>0.0%</c:formatCode>
                <c:ptCount val="3"/>
                <c:pt idx="0">
                  <c:v>0.74030417122150471</c:v>
                </c:pt>
                <c:pt idx="1">
                  <c:v>0.19884598279543911</c:v>
                </c:pt>
                <c:pt idx="2">
                  <c:v>6.0849845983056247E-2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252-49A9-A958-556B4370FC6C}"/>
            </c:ext>
          </c:extLst>
        </c:ser>
        <c:firstSliceAng val="0"/>
      </c:pieChart>
    </c:plotArea>
    <c:legend>
      <c:legendPos val="r"/>
      <c:layout>
        <c:manualLayout>
          <c:xMode val="edge"/>
          <c:yMode val="edge"/>
          <c:x val="0.74482694117578285"/>
          <c:y val="0.42089554779021832"/>
          <c:w val="0.23735568688657793"/>
          <c:h val="0.24990761792993521"/>
        </c:manualLayout>
      </c:layout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 145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EL SEIBO: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8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328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145 y gráfico 145'!$B$26:$B$36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145 y gráfico 145'!$C$26:$C$36</c:f>
              <c:numCache>
                <c:formatCode>0.0%</c:formatCode>
                <c:ptCount val="11"/>
                <c:pt idx="0">
                  <c:v>5.7513083876745544E-2</c:v>
                </c:pt>
                <c:pt idx="1">
                  <c:v>6.8847779239315917E-4</c:v>
                </c:pt>
                <c:pt idx="2">
                  <c:v>0</c:v>
                </c:pt>
                <c:pt idx="3">
                  <c:v>6.8847779239315917E-4</c:v>
                </c:pt>
                <c:pt idx="4">
                  <c:v>5.0488371442165012E-3</c:v>
                </c:pt>
                <c:pt idx="5">
                  <c:v>2.7539111695726367E-3</c:v>
                </c:pt>
                <c:pt idx="6">
                  <c:v>3.4423889619657959E-3</c:v>
                </c:pt>
                <c:pt idx="7">
                  <c:v>4.3603593518233416E-3</c:v>
                </c:pt>
                <c:pt idx="8">
                  <c:v>6.8388794044387149E-2</c:v>
                </c:pt>
                <c:pt idx="9">
                  <c:v>0.12782737678766323</c:v>
                </c:pt>
                <c:pt idx="10">
                  <c:v>0.72909798214435562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E7-4379-A3DB-4AB2E643EA9B}"/>
            </c:ext>
          </c:extLst>
        </c:ser>
        <c:gapWidth val="86"/>
        <c:overlap val="-24"/>
        <c:axId val="131979136"/>
        <c:axId val="131874816"/>
      </c:barChart>
      <c:catAx>
        <c:axId val="1319791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6E-2"/>
              <c:y val="0.34839661708953207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874816"/>
        <c:crosses val="autoZero"/>
        <c:auto val="1"/>
        <c:lblAlgn val="ctr"/>
        <c:lblOffset val="100"/>
      </c:catAx>
      <c:valAx>
        <c:axId val="13187481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97913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146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LA ALTAGRACIA: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147 y gráfico 146'!$G$8:$G$17</c:f>
              <c:strCache>
                <c:ptCount val="10"/>
                <c:pt idx="0">
                  <c:v>Servicios financieros, excepto seguros y fondos de pensiones</c:v>
                </c:pt>
                <c:pt idx="1">
                  <c:v>Actividades relacionadas con la salud humana</c:v>
                </c:pt>
                <c:pt idx="2">
                  <c:v>Enseñanza</c:v>
                </c:pt>
                <c:pt idx="3">
                  <c:v>Actividades de asociaciones u organizaciones</c:v>
                </c:pt>
                <c:pt idx="4">
                  <c:v>Reparación de computadoras y enseres de uso personal y doméstico</c:v>
                </c:pt>
                <c:pt idx="5">
                  <c:v>Comercio y reparación de vehículos automotores y motocicletas</c:v>
                </c:pt>
                <c:pt idx="6">
                  <c:v>Actividades de juegos de azar y apuestas</c:v>
                </c:pt>
                <c:pt idx="7">
                  <c:v>Actividades de servicio de comidas y bebidas</c:v>
                </c:pt>
                <c:pt idx="8">
                  <c:v>Otras actividades de servicios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147 y gráfico 146'!$H$8:$H$17</c:f>
              <c:numCache>
                <c:formatCode>0.0%</c:formatCode>
                <c:ptCount val="10"/>
                <c:pt idx="0">
                  <c:v>1.5784811146009502E-2</c:v>
                </c:pt>
                <c:pt idx="1">
                  <c:v>1.6268019650479183E-2</c:v>
                </c:pt>
                <c:pt idx="2">
                  <c:v>1.9650479181766933E-2</c:v>
                </c:pt>
                <c:pt idx="3">
                  <c:v>2.4321494724973827E-2</c:v>
                </c:pt>
                <c:pt idx="4">
                  <c:v>2.5046307481678343E-2</c:v>
                </c:pt>
                <c:pt idx="5">
                  <c:v>5.2508657485705081E-2</c:v>
                </c:pt>
                <c:pt idx="6">
                  <c:v>8.0695820246436331E-2</c:v>
                </c:pt>
                <c:pt idx="7">
                  <c:v>9.7205444149150361E-2</c:v>
                </c:pt>
                <c:pt idx="8">
                  <c:v>0.11516469356527341</c:v>
                </c:pt>
                <c:pt idx="9">
                  <c:v>0.37778851574454375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63-4CCA-9A2E-7ECFC1065C89}"/>
            </c:ext>
          </c:extLst>
        </c:ser>
        <c:axId val="132481792"/>
        <c:axId val="132483712"/>
      </c:barChart>
      <c:catAx>
        <c:axId val="13248179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56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483712"/>
        <c:crosses val="autoZero"/>
        <c:auto val="1"/>
        <c:lblAlgn val="ctr"/>
        <c:lblOffset val="100"/>
      </c:catAx>
      <c:valAx>
        <c:axId val="13248371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48179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147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LA ALTAGRACIA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78"/>
          <c:y val="0.14635731854273026"/>
          <c:w val="0.51086971406456994"/>
          <c:h val="0.849843014906158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121-4ADE-9123-B0979F58090C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121-4ADE-9123-B0979F58090C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121-4ADE-9123-B0979F58090C}"/>
              </c:ext>
            </c:extLst>
          </c:dPt>
          <c:dLbls>
            <c:dLbl>
              <c:idx val="0"/>
              <c:layout>
                <c:manualLayout>
                  <c:x val="-0.15640424909079331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21-4ADE-9123-B0979F58090C}"/>
                </c:ext>
              </c:extLst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21-4ADE-9123-B0979F58090C}"/>
                </c:ext>
              </c:extLst>
            </c:dLbl>
            <c:dLbl>
              <c:idx val="2"/>
              <c:layout>
                <c:manualLayout>
                  <c:x val="1.3074140779661519E-2"/>
                  <c:y val="9.9641839851985714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121-4ADE-9123-B0979F58090C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21-4ADE-9123-B0979F5809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148 y gráfico 147 y 148'!$B$15:$B$17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148 y gráfico 147 y 148'!$C$15:$C$17</c:f>
              <c:numCache>
                <c:formatCode>0.0%</c:formatCode>
                <c:ptCount val="3"/>
                <c:pt idx="0">
                  <c:v>0.79729803962579815</c:v>
                </c:pt>
                <c:pt idx="1">
                  <c:v>0.18102266548013651</c:v>
                </c:pt>
                <c:pt idx="2">
                  <c:v>2.1679294894065278E-2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121-4ADE-9123-B0979F58090C}"/>
            </c:ext>
          </c:extLst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148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LA ALTAGRACIA: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64"/>
          <c:w val="0.71642662153569603"/>
          <c:h val="0.69669765237679226"/>
        </c:manualLayout>
      </c:layout>
      <c:barChart>
        <c:barDir val="col"/>
        <c:grouping val="clustered"/>
        <c:ser>
          <c:idx val="0"/>
          <c:order val="0"/>
          <c:tx>
            <c:strRef>
              <c:f>'Cuadro 148 y gráfico 147 y 148'!$B$15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148 y gráfico 147 y 148'!$D$14:$E$14</c:f>
              <c:strCache>
                <c:ptCount val="2"/>
                <c:pt idx="0">
                  <c:v>Higuey</c:v>
                </c:pt>
                <c:pt idx="1">
                  <c:v>San Rafael del Yuma</c:v>
                </c:pt>
              </c:strCache>
            </c:strRef>
          </c:cat>
          <c:val>
            <c:numRef>
              <c:f>'Cuadro 148 y gráfico 147 y 148'!$D$15:$E$15</c:f>
              <c:numCache>
                <c:formatCode>0.0%</c:formatCode>
                <c:ptCount val="2"/>
                <c:pt idx="0">
                  <c:v>0.80534655218199525</c:v>
                </c:pt>
                <c:pt idx="1">
                  <c:v>0.69902912621359226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4C-4A80-B0B3-33DAA176E34F}"/>
            </c:ext>
          </c:extLst>
        </c:ser>
        <c:ser>
          <c:idx val="1"/>
          <c:order val="1"/>
          <c:tx>
            <c:strRef>
              <c:f>'Cuadro 148 y gráfico 147 y 148'!$B$16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4C-4A80-B0B3-33DAA176E34F}"/>
                </c:ext>
              </c:extLst>
            </c:dLbl>
            <c:dLbl>
              <c:idx val="1"/>
              <c:layout>
                <c:manualLayout>
                  <c:x val="1.4571948998178498E-2"/>
                  <c:y val="4.6296296296296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4C-4A80-B0B3-33DAA176E34F}"/>
                </c:ext>
              </c:extLst>
            </c:dLbl>
            <c:dLbl>
              <c:idx val="2"/>
              <c:layout>
                <c:manualLayout>
                  <c:x val="1.4571948998178498E-2"/>
                  <c:y val="4.6296296296296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4C-4A80-B0B3-33DAA176E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148 y gráfico 147 y 148'!$D$14:$E$14</c:f>
              <c:strCache>
                <c:ptCount val="2"/>
                <c:pt idx="0">
                  <c:v>Higuey</c:v>
                </c:pt>
                <c:pt idx="1">
                  <c:v>San Rafael del Yuma</c:v>
                </c:pt>
              </c:strCache>
            </c:strRef>
          </c:cat>
          <c:val>
            <c:numRef>
              <c:f>'Cuadro 148 y gráfico 147 y 148'!$D$16:$E$16</c:f>
              <c:numCache>
                <c:formatCode>0.0%</c:formatCode>
                <c:ptCount val="2"/>
                <c:pt idx="0">
                  <c:v>0.17261219792865365</c:v>
                </c:pt>
                <c:pt idx="1">
                  <c:v>0.28371089536138078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4C-4A80-B0B3-33DAA176E34F}"/>
            </c:ext>
          </c:extLst>
        </c:ser>
        <c:ser>
          <c:idx val="2"/>
          <c:order val="2"/>
          <c:tx>
            <c:strRef>
              <c:f>'Cuadro 148 y gráfico 147 y 148'!$B$17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4C-4A80-B0B3-33DAA176E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148 y gráfico 147 y 148'!$D$14:$E$14</c:f>
              <c:strCache>
                <c:ptCount val="2"/>
                <c:pt idx="0">
                  <c:v>Higuey</c:v>
                </c:pt>
                <c:pt idx="1">
                  <c:v>San Rafael del Yuma</c:v>
                </c:pt>
              </c:strCache>
            </c:strRef>
          </c:cat>
          <c:val>
            <c:numRef>
              <c:f>'Cuadro 148 y gráfico 147 y 148'!$D$17:$E$17</c:f>
              <c:numCache>
                <c:formatCode>0.0%</c:formatCode>
                <c:ptCount val="2"/>
                <c:pt idx="0">
                  <c:v>2.2041249889351158E-2</c:v>
                </c:pt>
                <c:pt idx="1">
                  <c:v>1.7259978425026971E-2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A4C-4A80-B0B3-33DAA176E34F}"/>
            </c:ext>
          </c:extLst>
        </c:ser>
        <c:axId val="132265472"/>
        <c:axId val="132267008"/>
      </c:barChart>
      <c:catAx>
        <c:axId val="13226547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267008"/>
        <c:crosses val="autoZero"/>
        <c:auto val="1"/>
        <c:lblAlgn val="ctr"/>
        <c:lblOffset val="100"/>
      </c:catAx>
      <c:valAx>
        <c:axId val="132267008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26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878"/>
          <c:y val="0.37519174686497531"/>
          <c:w val="0.24405107831466422"/>
          <c:h val="0.27739428404782884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149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LA ALTAGRACIA: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8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29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149 y gráfico 149'!$B$26:$B$36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149 y gráfico 149'!$C$26:$C$36</c:f>
              <c:numCache>
                <c:formatCode>0.0%</c:formatCode>
                <c:ptCount val="11"/>
                <c:pt idx="0">
                  <c:v>5.4763630506563583E-2</c:v>
                </c:pt>
                <c:pt idx="1">
                  <c:v>2.8992510268180719E-3</c:v>
                </c:pt>
                <c:pt idx="2">
                  <c:v>2.4160425223483932E-4</c:v>
                </c:pt>
                <c:pt idx="3">
                  <c:v>6.4427800595957157E-4</c:v>
                </c:pt>
                <c:pt idx="4">
                  <c:v>4.5099460417170013E-3</c:v>
                </c:pt>
                <c:pt idx="5">
                  <c:v>3.5435290327776436E-3</c:v>
                </c:pt>
                <c:pt idx="6">
                  <c:v>8.6172183297092697E-3</c:v>
                </c:pt>
                <c:pt idx="7">
                  <c:v>7.4091970685350728E-3</c:v>
                </c:pt>
                <c:pt idx="8">
                  <c:v>7.272287992268664E-2</c:v>
                </c:pt>
                <c:pt idx="9">
                  <c:v>0.14778126761697671</c:v>
                </c:pt>
                <c:pt idx="10">
                  <c:v>0.69686719819602161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50-440D-AC92-37F6E83FA4B9}"/>
            </c:ext>
          </c:extLst>
        </c:ser>
        <c:gapWidth val="86"/>
        <c:overlap val="-24"/>
        <c:axId val="131829120"/>
        <c:axId val="131835392"/>
      </c:barChart>
      <c:catAx>
        <c:axId val="1318291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32E-2"/>
              <c:y val="0.34839661708953196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835392"/>
        <c:crosses val="autoZero"/>
        <c:auto val="1"/>
        <c:lblAlgn val="ctr"/>
        <c:lblOffset val="100"/>
      </c:catAx>
      <c:valAx>
        <c:axId val="13183539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829120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49014551213390406"/>
          <c:y val="4.6607036351816296E-2"/>
          <c:w val="0.46139130047204041"/>
          <c:h val="0.86559236455805399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151 y gráfico 150'!$H$8:$H$17</c:f>
              <c:strCache>
                <c:ptCount val="10"/>
                <c:pt idx="0">
                  <c:v>Actividades relacionadas con la salud humana</c:v>
                </c:pt>
                <c:pt idx="1">
                  <c:v>Actividades jurídicas y de contabilidad</c:v>
                </c:pt>
                <c:pt idx="2">
                  <c:v>Enseñanza</c:v>
                </c:pt>
                <c:pt idx="3">
                  <c:v>Reparación de computadoras y enseres de uso personal y doméstico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Actividades de juegos de azar y apuestas</c:v>
                </c:pt>
                <c:pt idx="7">
                  <c:v>Otras actividades de servicios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151 y gráfico 150'!$I$8:$I$17</c:f>
              <c:numCache>
                <c:formatCode>0.0%</c:formatCode>
                <c:ptCount val="10"/>
                <c:pt idx="0">
                  <c:v>1.4379591410988095E-2</c:v>
                </c:pt>
                <c:pt idx="1">
                  <c:v>1.6093221475509994E-2</c:v>
                </c:pt>
                <c:pt idx="2">
                  <c:v>2.2575213458701518E-2</c:v>
                </c:pt>
                <c:pt idx="3">
                  <c:v>2.5182911382973971E-2</c:v>
                </c:pt>
                <c:pt idx="4">
                  <c:v>3.6358759629855908E-2</c:v>
                </c:pt>
                <c:pt idx="5">
                  <c:v>4.4703392987527756E-2</c:v>
                </c:pt>
                <c:pt idx="6">
                  <c:v>6.4149368937102325E-2</c:v>
                </c:pt>
                <c:pt idx="7">
                  <c:v>9.9912083327124535E-2</c:v>
                </c:pt>
                <c:pt idx="8">
                  <c:v>0.10944880716446378</c:v>
                </c:pt>
                <c:pt idx="9">
                  <c:v>0.35844670610499341</c:v>
                </c:pt>
              </c:numCache>
            </c:numRef>
          </c:val>
        </c:ser>
        <c:axId val="132401408"/>
        <c:axId val="132415872"/>
      </c:barChart>
      <c:catAx>
        <c:axId val="1324014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5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415872"/>
        <c:crosses val="autoZero"/>
        <c:auto val="1"/>
        <c:lblAlgn val="ctr"/>
        <c:lblOffset val="100"/>
      </c:catAx>
      <c:valAx>
        <c:axId val="13241587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40140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11989025001364477"/>
          <c:y val="6.3883251706938829E-2"/>
          <c:w val="0.51286267855459555"/>
          <c:h val="0.9323173778535415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26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3.5758550030017468E-2"/>
                  <c:y val="0.14772941118209434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152  y gráfico 151 y 152'!$B$15:$B$17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152  y gráfico 151 y 152'!$C$15:$C$17</c:f>
              <c:numCache>
                <c:formatCode>0.0%</c:formatCode>
                <c:ptCount val="3"/>
                <c:pt idx="0">
                  <c:v>0.656738461156126</c:v>
                </c:pt>
                <c:pt idx="1">
                  <c:v>0.28126188872990193</c:v>
                </c:pt>
                <c:pt idx="2">
                  <c:v>6.1999650113972182E-2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152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LA ROMANA: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58"/>
          <c:w val="0.71642662153569603"/>
          <c:h val="0.69669765237679204"/>
        </c:manualLayout>
      </c:layout>
      <c:barChart>
        <c:barDir val="col"/>
        <c:grouping val="clustered"/>
        <c:ser>
          <c:idx val="0"/>
          <c:order val="0"/>
          <c:tx>
            <c:strRef>
              <c:f>'Cuadro 152  y gráfico 151 y 152'!$B$15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152  y gráfico 151 y 152'!$D$14:$F$14</c:f>
              <c:strCache>
                <c:ptCount val="3"/>
                <c:pt idx="0">
                  <c:v>La Romana</c:v>
                </c:pt>
                <c:pt idx="1">
                  <c:v>Guaymate</c:v>
                </c:pt>
                <c:pt idx="2">
                  <c:v>Villa Hermosa</c:v>
                </c:pt>
              </c:strCache>
            </c:strRef>
          </c:cat>
          <c:val>
            <c:numRef>
              <c:f>'Cuadro 152  y gráfico 151 y 152'!$D$15:$F$15</c:f>
              <c:numCache>
                <c:formatCode>0.0%</c:formatCode>
                <c:ptCount val="3"/>
                <c:pt idx="0">
                  <c:v>0.69707181036486177</c:v>
                </c:pt>
                <c:pt idx="1">
                  <c:v>0.51945854483925546</c:v>
                </c:pt>
                <c:pt idx="2">
                  <c:v>0.59059929494712105</c:v>
                </c:pt>
              </c:numCache>
            </c:numRef>
          </c:val>
        </c:ser>
        <c:ser>
          <c:idx val="1"/>
          <c:order val="1"/>
          <c:tx>
            <c:strRef>
              <c:f>'Cuadro 152  y gráfico 151 y 152'!$B$16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7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571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571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152  y gráfico 151 y 152'!$D$16:$F$16</c:f>
              <c:numCache>
                <c:formatCode>0.0%</c:formatCode>
                <c:ptCount val="3"/>
                <c:pt idx="0">
                  <c:v>0.22449453869393446</c:v>
                </c:pt>
                <c:pt idx="1">
                  <c:v>0.41666666666666663</c:v>
                </c:pt>
                <c:pt idx="2">
                  <c:v>0.3807285546415981</c:v>
                </c:pt>
              </c:numCache>
            </c:numRef>
          </c:val>
        </c:ser>
        <c:ser>
          <c:idx val="2"/>
          <c:order val="2"/>
          <c:tx>
            <c:strRef>
              <c:f>'Cuadro 152  y gráfico 151 y 152'!$B$17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152  y gráfico 151 y 152'!$D$17:$F$17</c:f>
              <c:numCache>
                <c:formatCode>0.0%</c:formatCode>
                <c:ptCount val="3"/>
                <c:pt idx="0">
                  <c:v>7.8433650941203817E-2</c:v>
                </c:pt>
                <c:pt idx="1">
                  <c:v>6.3874788494077836E-2</c:v>
                </c:pt>
                <c:pt idx="2">
                  <c:v>2.8672150411280847E-2</c:v>
                </c:pt>
              </c:numCache>
            </c:numRef>
          </c:val>
        </c:ser>
        <c:axId val="132978944"/>
        <c:axId val="133005312"/>
      </c:barChart>
      <c:catAx>
        <c:axId val="13297894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005312"/>
        <c:crosses val="autoZero"/>
        <c:auto val="1"/>
        <c:lblAlgn val="ctr"/>
        <c:lblOffset val="100"/>
      </c:catAx>
      <c:valAx>
        <c:axId val="13300531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978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856"/>
          <c:y val="0.37519174686497531"/>
          <c:w val="0.24405107831466422"/>
          <c:h val="0.27739428404782873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n-US" sz="900" b="0">
                <a:latin typeface="Franklin Gothic Book" pitchFamily="34" charset="0"/>
              </a:defRPr>
            </a:pPr>
            <a:r>
              <a:rPr lang="en-US" sz="900" b="0">
                <a:latin typeface="Franklin Gothic Demi" pitchFamily="34" charset="0"/>
              </a:rPr>
              <a:t>Grafico 153</a:t>
            </a:r>
          </a:p>
          <a:p>
            <a:pPr>
              <a:defRPr lang="en-US" sz="900" b="0">
                <a:latin typeface="Franklin Gothic Book" pitchFamily="34" charset="0"/>
              </a:defRPr>
            </a:pPr>
            <a:r>
              <a:rPr lang="en-US" sz="900" b="0">
                <a:latin typeface="Franklin Gothic Book" pitchFamily="34" charset="0"/>
              </a:rPr>
              <a:t>LA ROMANA: Porcentaje de establecimientos, según rango de empleados</a:t>
            </a:r>
          </a:p>
        </c:rich>
      </c:tx>
      <c:layout>
        <c:manualLayout>
          <c:xMode val="edge"/>
          <c:yMode val="edge"/>
          <c:x val="0.156897728824359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284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153 y gráfico 153'!$B$26:$B$36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153 y gráfico 153'!$C$26:$C$36</c:f>
              <c:numCache>
                <c:formatCode>0.0%</c:formatCode>
                <c:ptCount val="11"/>
                <c:pt idx="0">
                  <c:v>9.8854103026419657E-2</c:v>
                </c:pt>
                <c:pt idx="1">
                  <c:v>1.1175848246881938E-3</c:v>
                </c:pt>
                <c:pt idx="2">
                  <c:v>2.2351696493763879E-4</c:v>
                </c:pt>
                <c:pt idx="3">
                  <c:v>1.3411017896258327E-3</c:v>
                </c:pt>
                <c:pt idx="4">
                  <c:v>3.3527544740645818E-3</c:v>
                </c:pt>
                <c:pt idx="5">
                  <c:v>7.6740824628589313E-3</c:v>
                </c:pt>
                <c:pt idx="6">
                  <c:v>3.2409959915957624E-2</c:v>
                </c:pt>
                <c:pt idx="7">
                  <c:v>1.5869704510572354E-2</c:v>
                </c:pt>
                <c:pt idx="8">
                  <c:v>6.6533549896437144E-2</c:v>
                </c:pt>
                <c:pt idx="9">
                  <c:v>0.13962359743104502</c:v>
                </c:pt>
                <c:pt idx="10">
                  <c:v>0.63300004470339299</c:v>
                </c:pt>
              </c:numCache>
            </c:numRef>
          </c:val>
        </c:ser>
        <c:gapWidth val="86"/>
        <c:overlap val="-24"/>
        <c:axId val="132055424"/>
        <c:axId val="132057344"/>
      </c:barChart>
      <c:catAx>
        <c:axId val="13205542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18E-2"/>
              <c:y val="0.348396617089531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057344"/>
        <c:crosses val="autoZero"/>
        <c:auto val="1"/>
        <c:lblAlgn val="ctr"/>
        <c:lblOffset val="100"/>
      </c:catAx>
      <c:valAx>
        <c:axId val="13205734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05542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154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PEDRO DE MACORÍS: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155 y gráfico 154'!$K$8:$K$17</c:f>
              <c:strCache>
                <c:ptCount val="10"/>
                <c:pt idx="0">
                  <c:v>Actividades relacionadas con la salud humana</c:v>
                </c:pt>
                <c:pt idx="1">
                  <c:v>Telecomunicaciones</c:v>
                </c:pt>
                <c:pt idx="2">
                  <c:v>Reparación de computadoras y enseres de uso personal y doméstico</c:v>
                </c:pt>
                <c:pt idx="3">
                  <c:v>Enseñanza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155 y gráfico 154'!$L$8:$L$17</c:f>
              <c:numCache>
                <c:formatCode>0.0%</c:formatCode>
                <c:ptCount val="10"/>
                <c:pt idx="0">
                  <c:v>1.4572148570176399E-2</c:v>
                </c:pt>
                <c:pt idx="1">
                  <c:v>1.5886928892297578E-2</c:v>
                </c:pt>
                <c:pt idx="2">
                  <c:v>1.6325188999671305E-2</c:v>
                </c:pt>
                <c:pt idx="3">
                  <c:v>2.8267776925605347E-2</c:v>
                </c:pt>
                <c:pt idx="4">
                  <c:v>3.7799934260983895E-2</c:v>
                </c:pt>
                <c:pt idx="5">
                  <c:v>5.8507724334392462E-2</c:v>
                </c:pt>
                <c:pt idx="6">
                  <c:v>8.995288703845733E-2</c:v>
                </c:pt>
                <c:pt idx="7">
                  <c:v>0.10452503560863373</c:v>
                </c:pt>
                <c:pt idx="8">
                  <c:v>0.11668675358825463</c:v>
                </c:pt>
                <c:pt idx="9">
                  <c:v>0.40451407910594939</c:v>
                </c:pt>
              </c:numCache>
            </c:numRef>
          </c:val>
        </c:ser>
        <c:axId val="132238336"/>
        <c:axId val="132166784"/>
      </c:barChart>
      <c:catAx>
        <c:axId val="1322383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7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166784"/>
        <c:crosses val="autoZero"/>
        <c:auto val="1"/>
        <c:lblAlgn val="ctr"/>
        <c:lblOffset val="100"/>
      </c:catAx>
      <c:valAx>
        <c:axId val="13216678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23833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56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SANTIAGO: Porcentaje de establecimientos por municipio, según su condición</a:t>
            </a:r>
          </a:p>
        </c:rich>
      </c:tx>
      <c:layout>
        <c:manualLayout>
          <c:xMode val="edge"/>
          <c:yMode val="edge"/>
          <c:x val="0.10056992391031626"/>
          <c:y val="2.126043531040235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6073072185037759"/>
          <c:y val="0.12270093144143424"/>
          <c:w val="0.6564713500677869"/>
          <c:h val="0.80588433366591161"/>
        </c:manualLayout>
      </c:layout>
      <c:barChart>
        <c:barDir val="bar"/>
        <c:grouping val="clustered"/>
        <c:ser>
          <c:idx val="1"/>
          <c:order val="0"/>
          <c:tx>
            <c:strRef>
              <c:f>'Cuadro 56 y gráfico 55 Y 56'!$J$33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64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0F-41FA-8F89-73BB905C2D06}"/>
                </c:ext>
              </c:extLst>
            </c:dLbl>
            <c:dLbl>
              <c:idx val="1"/>
              <c:layout>
                <c:manualLayout>
                  <c:x val="1.4571948998178498E-2"/>
                  <c:y val="4.629629629629664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0F-41FA-8F89-73BB905C2D06}"/>
                </c:ext>
              </c:extLst>
            </c:dLbl>
            <c:dLbl>
              <c:idx val="2"/>
              <c:layout>
                <c:manualLayout>
                  <c:x val="1.4571948998178498E-2"/>
                  <c:y val="4.629629629629664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0F-41FA-8F89-73BB905C2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56 y gráfico 55 Y 56'!$H$35:$H$43</c:f>
              <c:strCache>
                <c:ptCount val="9"/>
                <c:pt idx="0">
                  <c:v>Sabana Iglesia</c:v>
                </c:pt>
                <c:pt idx="1">
                  <c:v>Puñal</c:v>
                </c:pt>
                <c:pt idx="2">
                  <c:v>Villa González</c:v>
                </c:pt>
                <c:pt idx="3">
                  <c:v>Tamboril</c:v>
                </c:pt>
                <c:pt idx="4">
                  <c:v>San José de Las Matas</c:v>
                </c:pt>
                <c:pt idx="5">
                  <c:v>Licey Al Medio</c:v>
                </c:pt>
                <c:pt idx="6">
                  <c:v>Jánico</c:v>
                </c:pt>
                <c:pt idx="7">
                  <c:v>Bisonó</c:v>
                </c:pt>
                <c:pt idx="8">
                  <c:v>Santiago</c:v>
                </c:pt>
              </c:strCache>
            </c:strRef>
          </c:cat>
          <c:val>
            <c:numRef>
              <c:f>'Cuadro 56 y gráfico 55 Y 56'!$J$35:$J$43</c:f>
              <c:numCache>
                <c:formatCode>0.0%</c:formatCode>
                <c:ptCount val="9"/>
                <c:pt idx="0">
                  <c:v>2.9411764705882353E-2</c:v>
                </c:pt>
                <c:pt idx="1">
                  <c:v>3.8541666666666662E-2</c:v>
                </c:pt>
                <c:pt idx="2">
                  <c:v>3.9954337899543384E-2</c:v>
                </c:pt>
                <c:pt idx="3">
                  <c:v>4.020356234096692E-2</c:v>
                </c:pt>
                <c:pt idx="4">
                  <c:v>2.8378378378378383E-2</c:v>
                </c:pt>
                <c:pt idx="5">
                  <c:v>5.2264808362369339E-2</c:v>
                </c:pt>
                <c:pt idx="6">
                  <c:v>6.4066852367688026E-2</c:v>
                </c:pt>
                <c:pt idx="7">
                  <c:v>4.361873990306947E-2</c:v>
                </c:pt>
                <c:pt idx="8">
                  <c:v>6.706472827968156E-2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0F-41FA-8F89-73BB905C2D06}"/>
            </c:ext>
          </c:extLst>
        </c:ser>
        <c:ser>
          <c:idx val="2"/>
          <c:order val="1"/>
          <c:tx>
            <c:strRef>
              <c:f>'Cuadro 56 y gráfico 55 Y 56'!$K$33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50F-41FA-8F89-73BB905C2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56 y gráfico 55 Y 56'!$H$35:$H$43</c:f>
              <c:strCache>
                <c:ptCount val="9"/>
                <c:pt idx="0">
                  <c:v>Sabana Iglesia</c:v>
                </c:pt>
                <c:pt idx="1">
                  <c:v>Puñal</c:v>
                </c:pt>
                <c:pt idx="2">
                  <c:v>Villa González</c:v>
                </c:pt>
                <c:pt idx="3">
                  <c:v>Tamboril</c:v>
                </c:pt>
                <c:pt idx="4">
                  <c:v>San José de Las Matas</c:v>
                </c:pt>
                <c:pt idx="5">
                  <c:v>Licey Al Medio</c:v>
                </c:pt>
                <c:pt idx="6">
                  <c:v>Jánico</c:v>
                </c:pt>
                <c:pt idx="7">
                  <c:v>Bisonó</c:v>
                </c:pt>
                <c:pt idx="8">
                  <c:v>Santiago</c:v>
                </c:pt>
              </c:strCache>
            </c:strRef>
          </c:cat>
          <c:val>
            <c:numRef>
              <c:f>'Cuadro 56 y gráfico 55 Y 56'!$K$35:$K$43</c:f>
              <c:numCache>
                <c:formatCode>0.0%</c:formatCode>
                <c:ptCount val="9"/>
                <c:pt idx="0">
                  <c:v>2.9411764705882353E-2</c:v>
                </c:pt>
                <c:pt idx="1">
                  <c:v>0.26718749999999997</c:v>
                </c:pt>
                <c:pt idx="2">
                  <c:v>0.18664383561643835</c:v>
                </c:pt>
                <c:pt idx="3">
                  <c:v>0.17913486005089058</c:v>
                </c:pt>
                <c:pt idx="4">
                  <c:v>0.12195945945945948</c:v>
                </c:pt>
                <c:pt idx="5">
                  <c:v>0.10801393728222997</c:v>
                </c:pt>
                <c:pt idx="6">
                  <c:v>0.11281337047353759</c:v>
                </c:pt>
                <c:pt idx="7">
                  <c:v>0.23974151857835221</c:v>
                </c:pt>
                <c:pt idx="8">
                  <c:v>0.20452578746971273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50F-41FA-8F89-73BB905C2D06}"/>
            </c:ext>
          </c:extLst>
        </c:ser>
        <c:ser>
          <c:idx val="3"/>
          <c:order val="2"/>
          <c:tx>
            <c:strRef>
              <c:f>'Cuadro 56 y gráfico 55 Y 56'!$L$33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chemeClr val="tx2"/>
            </a:solidFill>
          </c:spPr>
          <c:dLbls>
            <c:dLbl>
              <c:idx val="0"/>
              <c:layout>
                <c:manualLayout>
                  <c:x val="2.1857923497267812E-2"/>
                  <c:y val="9.259259259259369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50F-41FA-8F89-73BB905C2D06}"/>
                </c:ext>
              </c:extLst>
            </c:dLbl>
            <c:dLbl>
              <c:idx val="1"/>
              <c:layout>
                <c:manualLayout>
                  <c:x val="1.4571948998178498E-2"/>
                  <c:y val="1.388888888888900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50F-41FA-8F89-73BB905C2D06}"/>
                </c:ext>
              </c:extLst>
            </c:dLbl>
            <c:dLbl>
              <c:idx val="2"/>
              <c:layout>
                <c:manualLayout>
                  <c:x val="1.700060716454159E-2"/>
                  <c:y val="1.85185185185185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50F-41FA-8F89-73BB905C2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56 y gráfico 55 Y 56'!$H$35:$H$43</c:f>
              <c:strCache>
                <c:ptCount val="9"/>
                <c:pt idx="0">
                  <c:v>Sabana Iglesia</c:v>
                </c:pt>
                <c:pt idx="1">
                  <c:v>Puñal</c:v>
                </c:pt>
                <c:pt idx="2">
                  <c:v>Villa González</c:v>
                </c:pt>
                <c:pt idx="3">
                  <c:v>Tamboril</c:v>
                </c:pt>
                <c:pt idx="4">
                  <c:v>San José de Las Matas</c:v>
                </c:pt>
                <c:pt idx="5">
                  <c:v>Licey Al Medio</c:v>
                </c:pt>
                <c:pt idx="6">
                  <c:v>Jánico</c:v>
                </c:pt>
                <c:pt idx="7">
                  <c:v>Bisonó</c:v>
                </c:pt>
                <c:pt idx="8">
                  <c:v>Santiago</c:v>
                </c:pt>
              </c:strCache>
            </c:strRef>
          </c:cat>
          <c:val>
            <c:numRef>
              <c:f>'Cuadro 56 y gráfico 55 Y 56'!$L$35:$L$43</c:f>
              <c:numCache>
                <c:formatCode>0.0%</c:formatCode>
                <c:ptCount val="9"/>
                <c:pt idx="0">
                  <c:v>0.94117647058823528</c:v>
                </c:pt>
                <c:pt idx="1">
                  <c:v>0.69427083333333328</c:v>
                </c:pt>
                <c:pt idx="2">
                  <c:v>0.77340182648401823</c:v>
                </c:pt>
                <c:pt idx="3">
                  <c:v>0.78066157760814248</c:v>
                </c:pt>
                <c:pt idx="4">
                  <c:v>0.84966216216216228</c:v>
                </c:pt>
                <c:pt idx="5">
                  <c:v>0.83972125435540079</c:v>
                </c:pt>
                <c:pt idx="6">
                  <c:v>0.82311977715877438</c:v>
                </c:pt>
                <c:pt idx="7">
                  <c:v>0.71663974151857845</c:v>
                </c:pt>
                <c:pt idx="8">
                  <c:v>0.72840948425060581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50F-41FA-8F89-73BB905C2D06}"/>
            </c:ext>
          </c:extLst>
        </c:ser>
        <c:axId val="122055680"/>
        <c:axId val="122090240"/>
      </c:barChart>
      <c:catAx>
        <c:axId val="122055680"/>
        <c:scaling>
          <c:orientation val="minMax"/>
        </c:scaling>
        <c:axPos val="l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090240"/>
        <c:crosses val="autoZero"/>
        <c:auto val="1"/>
        <c:lblAlgn val="ctr"/>
        <c:lblOffset val="100"/>
      </c:catAx>
      <c:valAx>
        <c:axId val="12209024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055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90917688305865"/>
          <c:y val="0.34193408158882982"/>
          <c:w val="0.17809082311694174"/>
          <c:h val="0.34869513960870613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155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PEDRO DE MACORÍS: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2.5462989149040677E-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4.9316841065944542E-2"/>
          <c:y val="0.1774926742471532"/>
          <c:w val="0.59152503857622707"/>
          <c:h val="0.77263413956363114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2615850239892037"/>
                  <c:y val="-0.18419934012104647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7.7451736302338522E-2"/>
                  <c:y val="0.1369616730899654"/>
                </c:manualLayout>
              </c:layout>
              <c:showVal val="1"/>
            </c:dLbl>
            <c:dLbl>
              <c:idx val="2"/>
              <c:layout>
                <c:manualLayout>
                  <c:x val="-8.7744816397005224E-2"/>
                  <c:y val="-7.3953242728566097E-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ysClr val="windowText" lastClr="000000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156 y gráfico 154 y 156'!$D$17:$F$17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156 y gráfico 154 y 156'!$D$18:$F$18</c:f>
              <c:numCache>
                <c:formatCode>0.0%</c:formatCode>
                <c:ptCount val="3"/>
                <c:pt idx="0">
                  <c:v>0.85096511430813926</c:v>
                </c:pt>
                <c:pt idx="1">
                  <c:v>0.12526607549809685</c:v>
                </c:pt>
                <c:pt idx="2">
                  <c:v>2.3768810193763878E-2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1032255183602733"/>
          <c:y val="0.3810495433505785"/>
          <c:w val="0.2745545748180343"/>
          <c:h val="0.30068948188234551"/>
        </c:manualLayout>
      </c:layout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156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SAN PEDRO DE MACORÍS: Porcentaje de establecimientos por municipio, según su condición</a:t>
            </a:r>
          </a:p>
        </c:rich>
      </c:tx>
      <c:layout>
        <c:manualLayout>
          <c:xMode val="edge"/>
          <c:yMode val="edge"/>
          <c:x val="0.1348225467197661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3243570561385917"/>
          <c:y val="0.11261649304904911"/>
          <c:w val="0.55734610991597355"/>
          <c:h val="0.81073052878975549"/>
        </c:manualLayout>
      </c:layout>
      <c:barChart>
        <c:barDir val="bar"/>
        <c:grouping val="clustered"/>
        <c:ser>
          <c:idx val="2"/>
          <c:order val="0"/>
          <c:tx>
            <c:strRef>
              <c:f>'Cuadro 156 y gráfico 154 y 156'!$F$17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156 y gráfico 154 y 156'!$B$19:$B$24</c:f>
              <c:strCache>
                <c:ptCount val="6"/>
                <c:pt idx="0">
                  <c:v>San Pedro de Macorís</c:v>
                </c:pt>
                <c:pt idx="1">
                  <c:v>Los Llanos</c:v>
                </c:pt>
                <c:pt idx="2">
                  <c:v>Ramón Santana</c:v>
                </c:pt>
                <c:pt idx="3">
                  <c:v>Consuelo</c:v>
                </c:pt>
                <c:pt idx="4">
                  <c:v>Quisqueya</c:v>
                </c:pt>
                <c:pt idx="5">
                  <c:v>Guayacanes</c:v>
                </c:pt>
              </c:strCache>
            </c:strRef>
          </c:cat>
          <c:val>
            <c:numRef>
              <c:f>'Cuadro 156 y gráfico 154 y 156'!$F$19:$F$24</c:f>
              <c:numCache>
                <c:formatCode>0.0%</c:formatCode>
                <c:ptCount val="6"/>
                <c:pt idx="0">
                  <c:v>2.1462105969148222E-2</c:v>
                </c:pt>
                <c:pt idx="1">
                  <c:v>7.5134168157423992E-3</c:v>
                </c:pt>
                <c:pt idx="2">
                  <c:v>2.7895181741335585E-2</c:v>
                </c:pt>
                <c:pt idx="3">
                  <c:v>3.2786885245901648E-2</c:v>
                </c:pt>
                <c:pt idx="4">
                  <c:v>4.1666666666666664E-2</c:v>
                </c:pt>
                <c:pt idx="5">
                  <c:v>3.9292730844793719E-2</c:v>
                </c:pt>
              </c:numCache>
            </c:numRef>
          </c:val>
        </c:ser>
        <c:ser>
          <c:idx val="1"/>
          <c:order val="1"/>
          <c:tx>
            <c:strRef>
              <c:f>'Cuadro 156 y gráfico 154 y 156'!$E$17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606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606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606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156 y gráfico 154 y 156'!$B$19:$B$24</c:f>
              <c:strCache>
                <c:ptCount val="6"/>
                <c:pt idx="0">
                  <c:v>San Pedro de Macorís</c:v>
                </c:pt>
                <c:pt idx="1">
                  <c:v>Los Llanos</c:v>
                </c:pt>
                <c:pt idx="2">
                  <c:v>Ramón Santana</c:v>
                </c:pt>
                <c:pt idx="3">
                  <c:v>Consuelo</c:v>
                </c:pt>
                <c:pt idx="4">
                  <c:v>Quisqueya</c:v>
                </c:pt>
                <c:pt idx="5">
                  <c:v>Guayacanes</c:v>
                </c:pt>
              </c:strCache>
            </c:strRef>
          </c:cat>
          <c:val>
            <c:numRef>
              <c:f>'Cuadro 156 y gráfico 154 y 156'!$E$19:$E$24</c:f>
              <c:numCache>
                <c:formatCode>0.0%</c:formatCode>
                <c:ptCount val="6"/>
                <c:pt idx="0">
                  <c:v>0.11804158283031524</c:v>
                </c:pt>
                <c:pt idx="1">
                  <c:v>8.9803220035778203E-2</c:v>
                </c:pt>
                <c:pt idx="2">
                  <c:v>0.18343195266272191</c:v>
                </c:pt>
                <c:pt idx="3">
                  <c:v>0.20461445051608995</c:v>
                </c:pt>
                <c:pt idx="4">
                  <c:v>0.16098484848484848</c:v>
                </c:pt>
                <c:pt idx="5">
                  <c:v>2.1611001964636542E-2</c:v>
                </c:pt>
              </c:numCache>
            </c:numRef>
          </c:val>
        </c:ser>
        <c:ser>
          <c:idx val="0"/>
          <c:order val="2"/>
          <c:tx>
            <c:strRef>
              <c:f>'Cuadro 156 y gráfico 154 y 156'!$D$17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156 y gráfico 154 y 156'!$B$19:$B$24</c:f>
              <c:strCache>
                <c:ptCount val="6"/>
                <c:pt idx="0">
                  <c:v>San Pedro de Macorís</c:v>
                </c:pt>
                <c:pt idx="1">
                  <c:v>Los Llanos</c:v>
                </c:pt>
                <c:pt idx="2">
                  <c:v>Ramón Santana</c:v>
                </c:pt>
                <c:pt idx="3">
                  <c:v>Consuelo</c:v>
                </c:pt>
                <c:pt idx="4">
                  <c:v>Quisqueya</c:v>
                </c:pt>
                <c:pt idx="5">
                  <c:v>Guayacanes</c:v>
                </c:pt>
              </c:strCache>
            </c:strRef>
          </c:cat>
          <c:val>
            <c:numRef>
              <c:f>'Cuadro 156 y gráfico 154 y 156'!$D$19:$D$24</c:f>
              <c:numCache>
                <c:formatCode>0.0%</c:formatCode>
                <c:ptCount val="6"/>
                <c:pt idx="0">
                  <c:v>0.8604963112005366</c:v>
                </c:pt>
                <c:pt idx="1">
                  <c:v>0.90268336314847941</c:v>
                </c:pt>
                <c:pt idx="2">
                  <c:v>0.78867286559594252</c:v>
                </c:pt>
                <c:pt idx="3">
                  <c:v>0.76259866423800859</c:v>
                </c:pt>
                <c:pt idx="4">
                  <c:v>0.79734848484848475</c:v>
                </c:pt>
                <c:pt idx="5">
                  <c:v>0.93909626719056971</c:v>
                </c:pt>
              </c:numCache>
            </c:numRef>
          </c:val>
        </c:ser>
        <c:axId val="133455872"/>
        <c:axId val="133457792"/>
      </c:barChart>
      <c:catAx>
        <c:axId val="1334558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Municipio</a:t>
                </a:r>
              </a:p>
            </c:rich>
          </c:tx>
          <c:layout>
            <c:manualLayout>
              <c:xMode val="edge"/>
              <c:yMode val="edge"/>
              <c:x val="0"/>
              <c:y val="0.3716737265403162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457792"/>
        <c:crosses val="autoZero"/>
        <c:auto val="1"/>
        <c:lblAlgn val="ctr"/>
        <c:lblOffset val="100"/>
      </c:catAx>
      <c:valAx>
        <c:axId val="13345779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455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145816874284046"/>
          <c:y val="0.2764355090681429"/>
          <c:w val="0.21854183125715598"/>
          <c:h val="0.2756364282292954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157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PEDRO DE MACORÍS: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653942503418236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9844137573255621"/>
          <c:y val="0.11851851851851851"/>
          <c:w val="0.75644539407448874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157 y gráfico 157'!$B$26:$B$36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157 y gráfico 157'!$C$26:$C$36</c:f>
              <c:numCache>
                <c:formatCode>0.0%</c:formatCode>
                <c:ptCount val="11"/>
                <c:pt idx="0">
                  <c:v>4.0743086341566419E-2</c:v>
                </c:pt>
                <c:pt idx="1">
                  <c:v>1.5832805573147563E-3</c:v>
                </c:pt>
                <c:pt idx="2">
                  <c:v>4.2220814861726832E-4</c:v>
                </c:pt>
                <c:pt idx="3">
                  <c:v>9.4996833438885367E-4</c:v>
                </c:pt>
                <c:pt idx="4">
                  <c:v>6.8608824150306101E-3</c:v>
                </c:pt>
                <c:pt idx="5">
                  <c:v>3.9054253747097317E-3</c:v>
                </c:pt>
                <c:pt idx="6">
                  <c:v>1.192738019843783E-2</c:v>
                </c:pt>
                <c:pt idx="7">
                  <c:v>2.0160439096474563E-2</c:v>
                </c:pt>
                <c:pt idx="8">
                  <c:v>0.10122440363099008</c:v>
                </c:pt>
                <c:pt idx="9">
                  <c:v>0.18271057631412285</c:v>
                </c:pt>
                <c:pt idx="10">
                  <c:v>0.62951234958834701</c:v>
                </c:pt>
              </c:numCache>
            </c:numRef>
          </c:val>
        </c:ser>
        <c:gapWidth val="86"/>
        <c:overlap val="-24"/>
        <c:axId val="132888832"/>
        <c:axId val="132903296"/>
      </c:barChart>
      <c:catAx>
        <c:axId val="1328888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1.9725926219021734E-3"/>
              <c:y val="0.3450798500933651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903296"/>
        <c:crosses val="autoZero"/>
        <c:auto val="1"/>
        <c:lblAlgn val="ctr"/>
        <c:lblOffset val="100"/>
      </c:catAx>
      <c:valAx>
        <c:axId val="13290329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88883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158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i="0" u="none" strike="noStrike" baseline="0"/>
              <a:t>MONTE PLATA</a:t>
            </a:r>
            <a:r>
              <a:rPr lang="es-DO" sz="900" b="0" baseline="0">
                <a:latin typeface="Franklin Gothic Book" pitchFamily="34" charset="0"/>
              </a:rPr>
              <a:t>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159 y Grafico 158'!$J$8:$J$16</c:f>
              <c:strCache>
                <c:ptCount val="9"/>
                <c:pt idx="0">
                  <c:v>Reparación de computadoras y enseres de uso personal y doméstico</c:v>
                </c:pt>
                <c:pt idx="1">
                  <c:v>Actividades deportivas, de diversión y esparcimiento</c:v>
                </c:pt>
                <c:pt idx="2">
                  <c:v>Enseñanza</c:v>
                </c:pt>
                <c:pt idx="3">
                  <c:v>Comercio y reparación de vehículos automotores y motocicletas</c:v>
                </c:pt>
                <c:pt idx="4">
                  <c:v>Actividades de asociaciones u organizaciones</c:v>
                </c:pt>
                <c:pt idx="5">
                  <c:v>Otras actividades de servicios</c:v>
                </c:pt>
                <c:pt idx="6">
                  <c:v>Actividades de juegos de azar y apuestas</c:v>
                </c:pt>
                <c:pt idx="7">
                  <c:v>Actividades de servicio de comidas y bebidas</c:v>
                </c:pt>
                <c:pt idx="8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159 y Grafico 158'!$K$8:$K$16</c:f>
              <c:numCache>
                <c:formatCode>0.0%</c:formatCode>
                <c:ptCount val="9"/>
                <c:pt idx="0">
                  <c:v>1.5713993484482998E-2</c:v>
                </c:pt>
                <c:pt idx="1">
                  <c:v>1.9712228513079265E-2</c:v>
                </c:pt>
                <c:pt idx="2">
                  <c:v>2.4175374591512307E-2</c:v>
                </c:pt>
                <c:pt idx="3">
                  <c:v>4.8164784763089906E-2</c:v>
                </c:pt>
                <c:pt idx="4">
                  <c:v>5.3371788521261787E-2</c:v>
                </c:pt>
                <c:pt idx="5">
                  <c:v>7.7919091952643516E-2</c:v>
                </c:pt>
                <c:pt idx="6">
                  <c:v>9.6050622896277735E-2</c:v>
                </c:pt>
                <c:pt idx="7">
                  <c:v>9.9026053615233103E-2</c:v>
                </c:pt>
                <c:pt idx="8">
                  <c:v>0.4239988774511389</c:v>
                </c:pt>
              </c:numCache>
            </c:numRef>
          </c:val>
        </c:ser>
        <c:axId val="132539520"/>
        <c:axId val="132541440"/>
      </c:barChart>
      <c:catAx>
        <c:axId val="1325395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0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541440"/>
        <c:crosses val="autoZero"/>
        <c:auto val="1"/>
        <c:lblAlgn val="ctr"/>
        <c:lblOffset val="100"/>
      </c:catAx>
      <c:valAx>
        <c:axId val="13254144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53952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 159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MONTE PLATA: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98"/>
          <c:y val="0.14635731854273054"/>
          <c:w val="0.51086971406456994"/>
          <c:h val="0.849843014906159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81"/>
                  <c:y val="-4.024034731507615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Percent val="1"/>
            </c:dLbl>
            <c:dLbl>
              <c:idx val="1"/>
              <c:layout>
                <c:manualLayout>
                  <c:x val="0.11525891966717729"/>
                  <c:y val="8.808398950131234E-2"/>
                </c:manualLayout>
              </c:layout>
              <c:showPercent val="1"/>
            </c:dLbl>
            <c:dLbl>
              <c:idx val="2"/>
              <c:layout>
                <c:manualLayout>
                  <c:x val="2.3155857880713896E-2"/>
                  <c:y val="9.08186180869403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Percent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Percent val="1"/>
            </c:dLbl>
            <c:numFmt formatCode="0.0%" sourceLinked="0"/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Percent val="1"/>
            <c:showLeaderLines val="1"/>
          </c:dLbls>
          <c:cat>
            <c:strRef>
              <c:f>'Cuadro 160 y Gráfico 159 y 160'!$B$7:$B$9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160 y Gráfico 159 y 160'!$C$7:$C$9</c:f>
              <c:numCache>
                <c:formatCode>#,##0</c:formatCode>
                <c:ptCount val="3"/>
                <c:pt idx="0">
                  <c:v>7752</c:v>
                </c:pt>
                <c:pt idx="1">
                  <c:v>2534</c:v>
                </c:pt>
                <c:pt idx="2">
                  <c:v>469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160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u="none" strike="noStrike" baseline="0"/>
              <a:t>MONTE PLATA</a:t>
            </a:r>
            <a:r>
              <a:rPr lang="es-DO" sz="900" b="0" i="0" baseline="0">
                <a:latin typeface="Franklin Gothic Book" pitchFamily="34" charset="0"/>
              </a:rPr>
              <a:t>: Porcentaje de establecimientos por municipio, según su condición</a:t>
            </a:r>
          </a:p>
        </c:rich>
      </c:tx>
      <c:layout>
        <c:manualLayout>
          <c:xMode val="edge"/>
          <c:yMode val="edge"/>
          <c:x val="0.1440387370478549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4597025865420875E-2"/>
          <c:y val="0.17129637145872328"/>
          <c:w val="0.79541108137222827"/>
          <c:h val="0.69669765237679426"/>
        </c:manualLayout>
      </c:layout>
      <c:barChart>
        <c:barDir val="col"/>
        <c:grouping val="clustered"/>
        <c:ser>
          <c:idx val="0"/>
          <c:order val="0"/>
          <c:tx>
            <c:strRef>
              <c:f>'Cuadro 160 y Gráfico 159 y 160'!$B$17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160 y Gráfico 159 y 160'!$D$15:$H$15</c:f>
              <c:strCache>
                <c:ptCount val="5"/>
                <c:pt idx="0">
                  <c:v>Monte Plata</c:v>
                </c:pt>
                <c:pt idx="1">
                  <c:v>Bayaguana</c:v>
                </c:pt>
                <c:pt idx="2">
                  <c:v>Sabana Grande de Boyá</c:v>
                </c:pt>
                <c:pt idx="3">
                  <c:v>Yamasá</c:v>
                </c:pt>
                <c:pt idx="4">
                  <c:v>Peralvillo</c:v>
                </c:pt>
              </c:strCache>
            </c:strRef>
          </c:cat>
          <c:val>
            <c:numRef>
              <c:f>'Cuadro 160 y Gráfico 159 y 160'!$D$17:$H$17</c:f>
              <c:numCache>
                <c:formatCode>0.0%</c:formatCode>
                <c:ptCount val="5"/>
                <c:pt idx="0">
                  <c:v>0.60054907343857244</c:v>
                </c:pt>
                <c:pt idx="1">
                  <c:v>0.66261682242990649</c:v>
                </c:pt>
                <c:pt idx="2">
                  <c:v>0.71097234611953608</c:v>
                </c:pt>
                <c:pt idx="3">
                  <c:v>0.85383319292333615</c:v>
                </c:pt>
                <c:pt idx="4">
                  <c:v>0.88571428571428568</c:v>
                </c:pt>
              </c:numCache>
            </c:numRef>
          </c:val>
        </c:ser>
        <c:ser>
          <c:idx val="1"/>
          <c:order val="1"/>
          <c:tx>
            <c:strRef>
              <c:f>'Cuadro 160 y Gráfico 159 y 160'!$B$18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675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675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675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160 y Gráfico 159 y 160'!$D$15:$H$15</c:f>
              <c:strCache>
                <c:ptCount val="5"/>
                <c:pt idx="0">
                  <c:v>Monte Plata</c:v>
                </c:pt>
                <c:pt idx="1">
                  <c:v>Bayaguana</c:v>
                </c:pt>
                <c:pt idx="2">
                  <c:v>Sabana Grande de Boyá</c:v>
                </c:pt>
                <c:pt idx="3">
                  <c:v>Yamasá</c:v>
                </c:pt>
                <c:pt idx="4">
                  <c:v>Peralvillo</c:v>
                </c:pt>
              </c:strCache>
            </c:strRef>
          </c:cat>
          <c:val>
            <c:numRef>
              <c:f>'Cuadro 160 y Gráfico 159 y 160'!$D$18:$H$18</c:f>
              <c:numCache>
                <c:formatCode>0.0%</c:formatCode>
                <c:ptCount val="5"/>
                <c:pt idx="0">
                  <c:v>0.3716540837336994</c:v>
                </c:pt>
                <c:pt idx="1">
                  <c:v>0.24392523364485982</c:v>
                </c:pt>
                <c:pt idx="2">
                  <c:v>0.25289919714540587</c:v>
                </c:pt>
                <c:pt idx="3">
                  <c:v>0.10488626790227464</c:v>
                </c:pt>
                <c:pt idx="4">
                  <c:v>0.10599078341013825</c:v>
                </c:pt>
              </c:numCache>
            </c:numRef>
          </c:val>
        </c:ser>
        <c:ser>
          <c:idx val="2"/>
          <c:order val="2"/>
          <c:tx>
            <c:strRef>
              <c:f>'Cuadro 160 y Gráfico 159 y 160'!$B$19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160 y Gráfico 159 y 160'!$D$15:$H$15</c:f>
              <c:strCache>
                <c:ptCount val="5"/>
                <c:pt idx="0">
                  <c:v>Monte Plata</c:v>
                </c:pt>
                <c:pt idx="1">
                  <c:v>Bayaguana</c:v>
                </c:pt>
                <c:pt idx="2">
                  <c:v>Sabana Grande de Boyá</c:v>
                </c:pt>
                <c:pt idx="3">
                  <c:v>Yamasá</c:v>
                </c:pt>
                <c:pt idx="4">
                  <c:v>Peralvillo</c:v>
                </c:pt>
              </c:strCache>
            </c:strRef>
          </c:cat>
          <c:val>
            <c:numRef>
              <c:f>'Cuadro 160 y Gráfico 159 y 160'!$D$19:$H$19</c:f>
              <c:numCache>
                <c:formatCode>0.0%</c:formatCode>
                <c:ptCount val="5"/>
                <c:pt idx="0">
                  <c:v>2.7796842827728208E-2</c:v>
                </c:pt>
                <c:pt idx="1">
                  <c:v>9.3457943925233641E-2</c:v>
                </c:pt>
                <c:pt idx="2">
                  <c:v>3.6128456735057983E-2</c:v>
                </c:pt>
                <c:pt idx="3">
                  <c:v>4.1280539174389216E-2</c:v>
                </c:pt>
                <c:pt idx="4">
                  <c:v>8.2949308755760377E-3</c:v>
                </c:pt>
              </c:numCache>
            </c:numRef>
          </c:val>
        </c:ser>
        <c:axId val="132708224"/>
        <c:axId val="132709760"/>
      </c:barChart>
      <c:catAx>
        <c:axId val="13270822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709760"/>
        <c:crosses val="autoZero"/>
        <c:auto val="1"/>
        <c:lblAlgn val="ctr"/>
        <c:lblOffset val="100"/>
      </c:catAx>
      <c:valAx>
        <c:axId val="132709760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708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26154540978572"/>
          <c:y val="0.25148036907757948"/>
          <c:w val="0.13873845459021594"/>
          <c:h val="0.49446582063839956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161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i="0" u="none" strike="noStrike" baseline="0"/>
              <a:t>MONTE PLATA</a:t>
            </a:r>
            <a:r>
              <a:rPr lang="es-DO" sz="900" b="0" baseline="0">
                <a:latin typeface="Franklin Gothic Book" pitchFamily="34" charset="0"/>
              </a:rPr>
              <a:t>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0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428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161 y Gráfico 161'!$B$26:$B$36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161 y Gráfico 161'!$C$26:$C$36</c:f>
              <c:numCache>
                <c:formatCode>0.0%</c:formatCode>
                <c:ptCount val="11"/>
                <c:pt idx="0">
                  <c:v>5.437092463199935E-2</c:v>
                </c:pt>
                <c:pt idx="1">
                  <c:v>9.2982209967355025E-5</c:v>
                </c:pt>
                <c:pt idx="2">
                  <c:v>9.2982209967355025E-5</c:v>
                </c:pt>
                <c:pt idx="3">
                  <c:v>0</c:v>
                </c:pt>
                <c:pt idx="4">
                  <c:v>1.8596441993471005E-4</c:v>
                </c:pt>
                <c:pt idx="5">
                  <c:v>2.6035018790859406E-3</c:v>
                </c:pt>
                <c:pt idx="6">
                  <c:v>1.9526264093144554E-3</c:v>
                </c:pt>
                <c:pt idx="7">
                  <c:v>8.0894522671598867E-3</c:v>
                </c:pt>
                <c:pt idx="8">
                  <c:v>7.2526123774536919E-2</c:v>
                </c:pt>
                <c:pt idx="9">
                  <c:v>0.19135738811281663</c:v>
                </c:pt>
                <c:pt idx="10">
                  <c:v>0.66872805408521729</c:v>
                </c:pt>
              </c:numCache>
            </c:numRef>
          </c:val>
        </c:ser>
        <c:gapWidth val="86"/>
        <c:overlap val="-24"/>
        <c:axId val="132771840"/>
        <c:axId val="132773760"/>
      </c:barChart>
      <c:catAx>
        <c:axId val="1327718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29E-2"/>
              <c:y val="0.3483966170895324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773760"/>
        <c:crosses val="autoZero"/>
        <c:auto val="1"/>
        <c:lblAlgn val="ctr"/>
        <c:lblOffset val="100"/>
      </c:catAx>
      <c:valAx>
        <c:axId val="13277376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277184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162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HATO MAYOR: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51889067020267565"/>
          <c:y val="0.11900512985100872"/>
          <c:w val="0.43264614240326926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163 y Gráfico 162'!$H$8:$H$17</c:f>
              <c:strCache>
                <c:ptCount val="10"/>
                <c:pt idx="0">
                  <c:v>Actividades relacionadas con la salud humana</c:v>
                </c:pt>
                <c:pt idx="1">
                  <c:v>Servicios financieros, excepto seguros y fondos de pensiones</c:v>
                </c:pt>
                <c:pt idx="2">
                  <c:v>Enseñanza</c:v>
                </c:pt>
                <c:pt idx="3">
                  <c:v>Reparación de computadoras y enseres de uso personal y doméstico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Actividades de juegos de azar y apuestas</c:v>
                </c:pt>
                <c:pt idx="7">
                  <c:v>Actividades de servicio de comidas y bebidas</c:v>
                </c:pt>
                <c:pt idx="8">
                  <c:v>Otras actividades de servicios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163 y Gráfico 162'!$I$8:$I$17</c:f>
              <c:numCache>
                <c:formatCode>0.0%</c:formatCode>
                <c:ptCount val="10"/>
                <c:pt idx="0">
                  <c:v>1.6388964763725759E-2</c:v>
                </c:pt>
                <c:pt idx="1">
                  <c:v>2.0486205954657197E-2</c:v>
                </c:pt>
                <c:pt idx="2">
                  <c:v>2.2398251843758536E-2</c:v>
                </c:pt>
                <c:pt idx="3">
                  <c:v>2.4856596558317401E-2</c:v>
                </c:pt>
                <c:pt idx="4">
                  <c:v>4.7527997814804698E-2</c:v>
                </c:pt>
                <c:pt idx="5">
                  <c:v>5.6815077847582628E-2</c:v>
                </c:pt>
                <c:pt idx="6">
                  <c:v>7.9213329691341164E-2</c:v>
                </c:pt>
                <c:pt idx="7">
                  <c:v>9.4236547391423106E-2</c:v>
                </c:pt>
                <c:pt idx="8">
                  <c:v>0.10406992624965856</c:v>
                </c:pt>
                <c:pt idx="9">
                  <c:v>0.37476099426386233</c:v>
                </c:pt>
              </c:numCache>
            </c:numRef>
          </c:val>
        </c:ser>
        <c:axId val="133057152"/>
        <c:axId val="133063424"/>
      </c:barChart>
      <c:catAx>
        <c:axId val="1330571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3221887335806636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063424"/>
        <c:crosses val="autoZero"/>
        <c:auto val="1"/>
        <c:lblAlgn val="ctr"/>
        <c:lblOffset val="100"/>
      </c:catAx>
      <c:valAx>
        <c:axId val="13306342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05715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163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HATO MAYOR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85"/>
          <c:y val="0.14635731854273037"/>
          <c:w val="0.51086971406456994"/>
          <c:h val="0.84984301490615854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295"/>
                  <c:y val="-0.21665059559862709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1777939855816698"/>
                  <c:y val="0.13858655360387637"/>
                </c:manualLayout>
              </c:layout>
              <c:showVal val="1"/>
            </c:dLbl>
            <c:dLbl>
              <c:idx val="2"/>
              <c:layout>
                <c:manualLayout>
                  <c:x val="8.0331829976829985E-3"/>
                  <c:y val="0.1149089440742984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164 y Gráfico 163 y 164'!$B$16:$B$18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164 y Gráfico 163 y 164'!$C$16:$C$18</c:f>
              <c:numCache>
                <c:formatCode>0.0%</c:formatCode>
                <c:ptCount val="3"/>
                <c:pt idx="0">
                  <c:v>0.78233326526859814</c:v>
                </c:pt>
                <c:pt idx="1">
                  <c:v>0.19154405580968326</c:v>
                </c:pt>
                <c:pt idx="2">
                  <c:v>2.6122678921718521E-2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164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HATO MAYOR: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81"/>
          <c:w val="0.71642662153569603"/>
          <c:h val="0.69669765237679304"/>
        </c:manualLayout>
      </c:layout>
      <c:barChart>
        <c:barDir val="col"/>
        <c:grouping val="clustered"/>
        <c:ser>
          <c:idx val="0"/>
          <c:order val="0"/>
          <c:tx>
            <c:strRef>
              <c:f>'Cuadro 164 y Gráfico 163 y 164'!$B$16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164 y Gráfico 163 y 164'!$D$14:$F$14</c:f>
              <c:strCache>
                <c:ptCount val="3"/>
                <c:pt idx="0">
                  <c:v>Hato Mayor</c:v>
                </c:pt>
                <c:pt idx="1">
                  <c:v>Sabana de La Mar</c:v>
                </c:pt>
                <c:pt idx="2">
                  <c:v>El Valle</c:v>
                </c:pt>
              </c:strCache>
            </c:strRef>
          </c:cat>
          <c:val>
            <c:numRef>
              <c:f>'Cuadro 164 y Gráfico 163 y 164'!$D$16:$F$16</c:f>
              <c:numCache>
                <c:formatCode>0.0%</c:formatCode>
                <c:ptCount val="3"/>
                <c:pt idx="0">
                  <c:v>0.74860335195530736</c:v>
                </c:pt>
                <c:pt idx="1">
                  <c:v>0.98704103671706256</c:v>
                </c:pt>
                <c:pt idx="2">
                  <c:v>0.77282850779510026</c:v>
                </c:pt>
              </c:numCache>
            </c:numRef>
          </c:val>
        </c:ser>
        <c:ser>
          <c:idx val="1"/>
          <c:order val="1"/>
          <c:tx>
            <c:strRef>
              <c:f>'Cuadro 164 y Gráfico 163 y 164'!$B$17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606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606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606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164 y Gráfico 163 y 164'!$D$17:$F$17</c:f>
              <c:numCache>
                <c:formatCode>0.0%</c:formatCode>
                <c:ptCount val="3"/>
                <c:pt idx="0">
                  <c:v>0.2208566108007449</c:v>
                </c:pt>
                <c:pt idx="1">
                  <c:v>8.6393088552915772E-3</c:v>
                </c:pt>
                <c:pt idx="2">
                  <c:v>0.2048997772828508</c:v>
                </c:pt>
              </c:numCache>
            </c:numRef>
          </c:val>
        </c:ser>
        <c:ser>
          <c:idx val="2"/>
          <c:order val="2"/>
          <c:tx>
            <c:strRef>
              <c:f>'Cuadro 164 y Gráfico 163 y 164'!$B$18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164 y Gráfico 163 y 164'!$D$18:$F$18</c:f>
              <c:numCache>
                <c:formatCode>0.0%</c:formatCode>
                <c:ptCount val="3"/>
                <c:pt idx="0">
                  <c:v>3.0540037243947857E-2</c:v>
                </c:pt>
                <c:pt idx="1">
                  <c:v>4.3196544276457886E-3</c:v>
                </c:pt>
                <c:pt idx="2">
                  <c:v>2.2271714922048998E-2</c:v>
                </c:pt>
              </c:numCache>
            </c:numRef>
          </c:val>
        </c:ser>
        <c:axId val="133143936"/>
        <c:axId val="133166208"/>
      </c:barChart>
      <c:catAx>
        <c:axId val="1331439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166208"/>
        <c:crosses val="autoZero"/>
        <c:auto val="1"/>
        <c:lblAlgn val="ctr"/>
        <c:lblOffset val="100"/>
      </c:catAx>
      <c:valAx>
        <c:axId val="133166208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143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911"/>
          <c:y val="0.37519174686497531"/>
          <c:w val="0.24405107831466422"/>
          <c:h val="0.27739428404782901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Demi" pitchFamily="34" charset="0"/>
              </a:rPr>
              <a:t>Gráfico 57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SANTIAGO: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40395147551"/>
          <c:y val="0.12208345614552192"/>
          <c:w val="0.71624440944882395"/>
          <c:h val="0.789702583968447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57 y gráfico 57'!$B$26:$B$36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57 y gráfico 57'!$C$26:$C$36</c:f>
              <c:numCache>
                <c:formatCode>0.0%</c:formatCode>
                <c:ptCount val="11"/>
                <c:pt idx="0">
                  <c:v>8.0209659551249188E-2</c:v>
                </c:pt>
                <c:pt idx="1">
                  <c:v>1.3889118537012848E-3</c:v>
                </c:pt>
                <c:pt idx="2">
                  <c:v>4.2990128805039766E-4</c:v>
                </c:pt>
                <c:pt idx="3">
                  <c:v>8.9287190595082591E-4</c:v>
                </c:pt>
                <c:pt idx="4">
                  <c:v>4.4974288596041599E-3</c:v>
                </c:pt>
                <c:pt idx="5">
                  <c:v>6.1343606871806745E-3</c:v>
                </c:pt>
                <c:pt idx="6">
                  <c:v>8.5484217662329075E-3</c:v>
                </c:pt>
                <c:pt idx="7">
                  <c:v>1.7047239537690769E-2</c:v>
                </c:pt>
                <c:pt idx="8">
                  <c:v>0.10554076621637262</c:v>
                </c:pt>
                <c:pt idx="9">
                  <c:v>0.17700358802228872</c:v>
                </c:pt>
                <c:pt idx="10">
                  <c:v>0.59830685031167841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D6-4B71-A9FB-C4949A6CBA5D}"/>
            </c:ext>
          </c:extLst>
        </c:ser>
        <c:gapWidth val="86"/>
        <c:overlap val="-24"/>
        <c:axId val="122229888"/>
        <c:axId val="122231808"/>
      </c:barChart>
      <c:catAx>
        <c:axId val="1222298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08E-2"/>
              <c:y val="0.34839661708953235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231808"/>
        <c:crosses val="autoZero"/>
        <c:auto val="1"/>
        <c:lblAlgn val="ctr"/>
        <c:lblOffset val="100"/>
      </c:catAx>
      <c:valAx>
        <c:axId val="12223180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229888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165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HATO MAYOR: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9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3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165 y Gráfico 165'!$B$26:$B$36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165 y Gráfico 165'!$C$26:$C$36</c:f>
              <c:numCache>
                <c:formatCode>0.0%</c:formatCode>
                <c:ptCount val="11"/>
                <c:pt idx="0">
                  <c:v>7.320404261130839E-2</c:v>
                </c:pt>
                <c:pt idx="1">
                  <c:v>5.4629882545752522E-4</c:v>
                </c:pt>
                <c:pt idx="2">
                  <c:v>2.7314941272876261E-4</c:v>
                </c:pt>
                <c:pt idx="3">
                  <c:v>0</c:v>
                </c:pt>
                <c:pt idx="4">
                  <c:v>5.4629882545752522E-4</c:v>
                </c:pt>
                <c:pt idx="5">
                  <c:v>1.3657470636438131E-3</c:v>
                </c:pt>
                <c:pt idx="6">
                  <c:v>1.3657470636438131E-3</c:v>
                </c:pt>
                <c:pt idx="7">
                  <c:v>2.6495493034689975E-2</c:v>
                </c:pt>
                <c:pt idx="8">
                  <c:v>0.11199125921879267</c:v>
                </c:pt>
                <c:pt idx="9">
                  <c:v>0.17454247473367931</c:v>
                </c:pt>
                <c:pt idx="10">
                  <c:v>0.60966948921059816</c:v>
                </c:pt>
              </c:numCache>
            </c:numRef>
          </c:val>
        </c:ser>
        <c:gapWidth val="86"/>
        <c:overlap val="-24"/>
        <c:axId val="133228032"/>
        <c:axId val="133229952"/>
      </c:barChart>
      <c:catAx>
        <c:axId val="1332280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73E-2"/>
              <c:y val="0.3483966170895321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229952"/>
        <c:crosses val="autoZero"/>
        <c:auto val="1"/>
        <c:lblAlgn val="ctr"/>
        <c:lblOffset val="100"/>
      </c:catAx>
      <c:valAx>
        <c:axId val="13322995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22803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166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DISTRITO NACIONAL: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167 y 166'!$G$8:$G$17</c:f>
              <c:strCache>
                <c:ptCount val="10"/>
                <c:pt idx="0">
                  <c:v>Actividades jurídicas y de contabilidad</c:v>
                </c:pt>
                <c:pt idx="1">
                  <c:v>Actividades de asociaciones u organizaciones</c:v>
                </c:pt>
                <c:pt idx="2">
                  <c:v>Enseñanza</c:v>
                </c:pt>
                <c:pt idx="3">
                  <c:v>Reparación de computadoras y enseres de uso personal y doméstico</c:v>
                </c:pt>
                <c:pt idx="4">
                  <c:v>Actividades relacionadas con la salud humana</c:v>
                </c:pt>
                <c:pt idx="5">
                  <c:v>Comercio y reparación de vehículos automotores y motocicletas</c:v>
                </c:pt>
                <c:pt idx="6">
                  <c:v>Actividades de juegos de azar y apuestas</c:v>
                </c:pt>
                <c:pt idx="7">
                  <c:v>Otras actividades de servicios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167 y 166'!$H$8:$H$17</c:f>
              <c:numCache>
                <c:formatCode>0.0%</c:formatCode>
                <c:ptCount val="10"/>
                <c:pt idx="0">
                  <c:v>1.9641756284677032E-2</c:v>
                </c:pt>
                <c:pt idx="1">
                  <c:v>2.1970682923487909E-2</c:v>
                </c:pt>
                <c:pt idx="2">
                  <c:v>2.2655661346667581E-2</c:v>
                </c:pt>
                <c:pt idx="3">
                  <c:v>2.5772313172135079E-2</c:v>
                </c:pt>
                <c:pt idx="4">
                  <c:v>4.9609562298787588E-2</c:v>
                </c:pt>
                <c:pt idx="5">
                  <c:v>5.7709432152887187E-2</c:v>
                </c:pt>
                <c:pt idx="6">
                  <c:v>6.8121104185218162E-2</c:v>
                </c:pt>
                <c:pt idx="7">
                  <c:v>8.5536680594561265E-2</c:v>
                </c:pt>
                <c:pt idx="8">
                  <c:v>9.3088567710117129E-2</c:v>
                </c:pt>
                <c:pt idx="9">
                  <c:v>0.29022535790122611</c:v>
                </c:pt>
              </c:numCache>
            </c:numRef>
          </c:val>
        </c:ser>
        <c:axId val="133927296"/>
        <c:axId val="133929216"/>
      </c:barChart>
      <c:catAx>
        <c:axId val="1339272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0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929216"/>
        <c:crosses val="autoZero"/>
        <c:auto val="1"/>
        <c:lblAlgn val="ctr"/>
        <c:lblOffset val="100"/>
      </c:catAx>
      <c:valAx>
        <c:axId val="13392921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92729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167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DISTRITO NACIONAL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98"/>
          <c:y val="0.14635731854273054"/>
          <c:w val="0.51086971406456994"/>
          <c:h val="0.849843014906159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81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8.7533651866295539E-2"/>
                  <c:y val="0.11471933411638455"/>
                </c:manualLayout>
              </c:layout>
              <c:showVal val="1"/>
            </c:dLbl>
            <c:dLbl>
              <c:idx val="2"/>
              <c:layout>
                <c:manualLayout>
                  <c:x val="3.5758550030017468E-2"/>
                  <c:y val="0.1477294111820949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168 y Gráfico 167'!$B$15:$B$17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168 y Gráfico 167'!$C$15:$C$17</c:f>
              <c:numCache>
                <c:formatCode>0.0%</c:formatCode>
                <c:ptCount val="3"/>
                <c:pt idx="0">
                  <c:v>0.85294016209691326</c:v>
                </c:pt>
                <c:pt idx="1">
                  <c:v>8.5273322986721856E-2</c:v>
                </c:pt>
                <c:pt idx="2">
                  <c:v>6.1786514916364887E-2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168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DISTRITO NACIONAL: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0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428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169 y Gráfico 168'!$B$25:$B$35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169 y Gráfico 168'!$C$25:$C$35</c:f>
              <c:numCache>
                <c:formatCode>0.0%</c:formatCode>
                <c:ptCount val="11"/>
                <c:pt idx="0">
                  <c:v>0.13351941913829715</c:v>
                </c:pt>
                <c:pt idx="1">
                  <c:v>4.2297417631344614E-3</c:v>
                </c:pt>
                <c:pt idx="2">
                  <c:v>1.2500856223028975E-3</c:v>
                </c:pt>
                <c:pt idx="3">
                  <c:v>2.0549352695390095E-3</c:v>
                </c:pt>
                <c:pt idx="4">
                  <c:v>9.8294403726282616E-3</c:v>
                </c:pt>
                <c:pt idx="5">
                  <c:v>1.491540516473731E-2</c:v>
                </c:pt>
                <c:pt idx="6">
                  <c:v>1.4658538256044934E-2</c:v>
                </c:pt>
                <c:pt idx="7">
                  <c:v>2.3991369271867936E-2</c:v>
                </c:pt>
                <c:pt idx="8">
                  <c:v>0.13410165079799985</c:v>
                </c:pt>
                <c:pt idx="9">
                  <c:v>0.18290636344955133</c:v>
                </c:pt>
                <c:pt idx="10">
                  <c:v>0.47854305089389682</c:v>
                </c:pt>
              </c:numCache>
            </c:numRef>
          </c:val>
        </c:ser>
        <c:gapWidth val="86"/>
        <c:overlap val="-24"/>
        <c:axId val="37968896"/>
        <c:axId val="37983360"/>
      </c:barChart>
      <c:catAx>
        <c:axId val="379688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29E-2"/>
              <c:y val="0.3483966170895324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37983360"/>
        <c:crosses val="autoZero"/>
        <c:auto val="1"/>
        <c:lblAlgn val="ctr"/>
        <c:lblOffset val="100"/>
      </c:catAx>
      <c:valAx>
        <c:axId val="3798336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3796889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169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SANTO DOMINGO: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171 y Gráfico 169'!$L$8:$L$17</c:f>
              <c:strCache>
                <c:ptCount val="10"/>
                <c:pt idx="0">
                  <c:v>Actividades relacionadas con la salud humana</c:v>
                </c:pt>
                <c:pt idx="1">
                  <c:v>Telecomunicaciones</c:v>
                </c:pt>
                <c:pt idx="2">
                  <c:v>Reparación de computadoras y enseres de uso personal y doméstico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Actividades de juegos de azar y apuestas</c:v>
                </c:pt>
                <c:pt idx="7">
                  <c:v>Actividades de servicio de comidas y bebidas</c:v>
                </c:pt>
                <c:pt idx="8">
                  <c:v>Otras actividades de servicios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171 y Gráfico 169'!$M$8:$M$17</c:f>
              <c:numCache>
                <c:formatCode>0.0%</c:formatCode>
                <c:ptCount val="10"/>
                <c:pt idx="0">
                  <c:v>1.3713357273353875E-2</c:v>
                </c:pt>
                <c:pt idx="1">
                  <c:v>1.4647715408289892E-2</c:v>
                </c:pt>
                <c:pt idx="2">
                  <c:v>2.3736471811758426E-2</c:v>
                </c:pt>
                <c:pt idx="3">
                  <c:v>2.5369239057656721E-2</c:v>
                </c:pt>
                <c:pt idx="4">
                  <c:v>4.0111334075536111E-2</c:v>
                </c:pt>
                <c:pt idx="5">
                  <c:v>4.2565203924863022E-2</c:v>
                </c:pt>
                <c:pt idx="6">
                  <c:v>9.8777699396367283E-2</c:v>
                </c:pt>
                <c:pt idx="7">
                  <c:v>0.10260007358474189</c:v>
                </c:pt>
                <c:pt idx="8">
                  <c:v>0.12023018465605988</c:v>
                </c:pt>
                <c:pt idx="9">
                  <c:v>0.3469771966948258</c:v>
                </c:pt>
              </c:numCache>
            </c:numRef>
          </c:val>
        </c:ser>
        <c:axId val="134334336"/>
        <c:axId val="134356992"/>
      </c:barChart>
      <c:catAx>
        <c:axId val="1343343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5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356992"/>
        <c:crosses val="autoZero"/>
        <c:auto val="1"/>
        <c:lblAlgn val="ctr"/>
        <c:lblOffset val="100"/>
      </c:catAx>
      <c:valAx>
        <c:axId val="13435699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33433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170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SANTO DOMINGO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12"/>
          <c:y val="0.14635731854273082"/>
          <c:w val="0.51086971406456994"/>
          <c:h val="0.8498430149061598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426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3.5758550030017468E-2"/>
                  <c:y val="0.14772941118209534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172 y Gráfico 170 y 171'!$B$15:$B$17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172 y Gráfico 170 y 171'!$C$15:$C$17</c:f>
              <c:numCache>
                <c:formatCode>0.0%</c:formatCode>
                <c:ptCount val="3"/>
                <c:pt idx="0">
                  <c:v>0.7956743986905721</c:v>
                </c:pt>
                <c:pt idx="1">
                  <c:v>0.17159379880102285</c:v>
                </c:pt>
                <c:pt idx="2">
                  <c:v>3.2731802508404878E-2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171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SANTO DOMINGO: Porcentaje de establecimientos por municipio, según su condición</a:t>
            </a:r>
          </a:p>
        </c:rich>
      </c:tx>
      <c:layout>
        <c:manualLayout>
          <c:xMode val="edge"/>
          <c:yMode val="edge"/>
          <c:x val="0.23367216966062487"/>
          <c:y val="2.020201377491028E-2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47"/>
          <c:w val="0.73406723048587486"/>
          <c:h val="0.69669765237679604"/>
        </c:manualLayout>
      </c:layout>
      <c:barChart>
        <c:barDir val="col"/>
        <c:grouping val="clustered"/>
        <c:ser>
          <c:idx val="0"/>
          <c:order val="0"/>
          <c:tx>
            <c:strRef>
              <c:f>'Cuadro 172 y Gráfico 170 y 171'!$B$15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172 y Gráfico 170 y 171'!$D$14:$J$14</c:f>
              <c:strCache>
                <c:ptCount val="7"/>
                <c:pt idx="0">
                  <c:v>Santo Domingo Este</c:v>
                </c:pt>
                <c:pt idx="1">
                  <c:v>Santo Domingo Oeste</c:v>
                </c:pt>
                <c:pt idx="2">
                  <c:v>Santo Domingo Norte</c:v>
                </c:pt>
                <c:pt idx="3">
                  <c:v>Boca Chica</c:v>
                </c:pt>
                <c:pt idx="4">
                  <c:v>San Antonio de Guerra</c:v>
                </c:pt>
                <c:pt idx="5">
                  <c:v>Los Alcarrizos</c:v>
                </c:pt>
                <c:pt idx="6">
                  <c:v>Pedro Brand</c:v>
                </c:pt>
              </c:strCache>
            </c:strRef>
          </c:cat>
          <c:val>
            <c:numRef>
              <c:f>'Cuadro 172 y Gráfico 170 y 171'!$D$15:$J$15</c:f>
              <c:numCache>
                <c:formatCode>0.0%</c:formatCode>
                <c:ptCount val="7"/>
                <c:pt idx="0">
                  <c:v>0.82837553257118846</c:v>
                </c:pt>
                <c:pt idx="1">
                  <c:v>0.82435458455268606</c:v>
                </c:pt>
                <c:pt idx="2">
                  <c:v>0.726576697632482</c:v>
                </c:pt>
                <c:pt idx="3">
                  <c:v>0.86433717461373838</c:v>
                </c:pt>
                <c:pt idx="4">
                  <c:v>0.58496178611449223</c:v>
                </c:pt>
                <c:pt idx="5">
                  <c:v>0.78898973011702889</c:v>
                </c:pt>
                <c:pt idx="6">
                  <c:v>0.72970919520580524</c:v>
                </c:pt>
              </c:numCache>
            </c:numRef>
          </c:val>
        </c:ser>
        <c:ser>
          <c:idx val="1"/>
          <c:order val="1"/>
          <c:tx>
            <c:strRef>
              <c:f>'Cuadro 172 y Gráfico 170 y 171'!$B$16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77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771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771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172 y Gráfico 170 y 171'!$D$14:$J$14</c:f>
              <c:strCache>
                <c:ptCount val="7"/>
                <c:pt idx="0">
                  <c:v>Santo Domingo Este</c:v>
                </c:pt>
                <c:pt idx="1">
                  <c:v>Santo Domingo Oeste</c:v>
                </c:pt>
                <c:pt idx="2">
                  <c:v>Santo Domingo Norte</c:v>
                </c:pt>
                <c:pt idx="3">
                  <c:v>Boca Chica</c:v>
                </c:pt>
                <c:pt idx="4">
                  <c:v>San Antonio de Guerra</c:v>
                </c:pt>
                <c:pt idx="5">
                  <c:v>Los Alcarrizos</c:v>
                </c:pt>
                <c:pt idx="6">
                  <c:v>Pedro Brand</c:v>
                </c:pt>
              </c:strCache>
            </c:strRef>
          </c:cat>
          <c:val>
            <c:numRef>
              <c:f>'Cuadro 172 y Gráfico 170 y 171'!$D$16:$J$16</c:f>
              <c:numCache>
                <c:formatCode>0.0%</c:formatCode>
                <c:ptCount val="7"/>
                <c:pt idx="0">
                  <c:v>0.14196074101429804</c:v>
                </c:pt>
                <c:pt idx="1">
                  <c:v>0.1329962882158861</c:v>
                </c:pt>
                <c:pt idx="2">
                  <c:v>0.24811905311966129</c:v>
                </c:pt>
                <c:pt idx="3">
                  <c:v>9.118996067823075E-2</c:v>
                </c:pt>
                <c:pt idx="4">
                  <c:v>0.4015583601220834</c:v>
                </c:pt>
                <c:pt idx="5">
                  <c:v>0.18270838309051826</c:v>
                </c:pt>
                <c:pt idx="6">
                  <c:v>0.1930271430470866</c:v>
                </c:pt>
              </c:numCache>
            </c:numRef>
          </c:val>
        </c:ser>
        <c:ser>
          <c:idx val="2"/>
          <c:order val="2"/>
          <c:tx>
            <c:strRef>
              <c:f>'Cuadro 172 y Gráfico 170 y 171'!$B$17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172 y Gráfico 170 y 171'!$D$14:$J$14</c:f>
              <c:strCache>
                <c:ptCount val="7"/>
                <c:pt idx="0">
                  <c:v>Santo Domingo Este</c:v>
                </c:pt>
                <c:pt idx="1">
                  <c:v>Santo Domingo Oeste</c:v>
                </c:pt>
                <c:pt idx="2">
                  <c:v>Santo Domingo Norte</c:v>
                </c:pt>
                <c:pt idx="3">
                  <c:v>Boca Chica</c:v>
                </c:pt>
                <c:pt idx="4">
                  <c:v>San Antonio de Guerra</c:v>
                </c:pt>
                <c:pt idx="5">
                  <c:v>Los Alcarrizos</c:v>
                </c:pt>
                <c:pt idx="6">
                  <c:v>Pedro Brand</c:v>
                </c:pt>
              </c:strCache>
            </c:strRef>
          </c:cat>
          <c:val>
            <c:numRef>
              <c:f>'Cuadro 172 y Gráfico 170 y 171'!$D$17:$J$17</c:f>
              <c:numCache>
                <c:formatCode>0.0%</c:formatCode>
                <c:ptCount val="7"/>
                <c:pt idx="0">
                  <c:v>2.966372641451348E-2</c:v>
                </c:pt>
                <c:pt idx="1">
                  <c:v>4.2649127231427809E-2</c:v>
                </c:pt>
                <c:pt idx="2">
                  <c:v>2.5304249247856819E-2</c:v>
                </c:pt>
                <c:pt idx="3">
                  <c:v>4.4472864708031079E-2</c:v>
                </c:pt>
                <c:pt idx="4">
                  <c:v>1.347985376342424E-2</c:v>
                </c:pt>
                <c:pt idx="5">
                  <c:v>2.8301886792452831E-2</c:v>
                </c:pt>
                <c:pt idx="6">
                  <c:v>7.7263661747108192E-2</c:v>
                </c:pt>
              </c:numCache>
            </c:numRef>
          </c:val>
        </c:ser>
        <c:axId val="134462080"/>
        <c:axId val="134472064"/>
      </c:barChart>
      <c:catAx>
        <c:axId val="1344620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472064"/>
        <c:crosses val="autoZero"/>
        <c:auto val="1"/>
        <c:lblAlgn val="ctr"/>
        <c:lblOffset val="100"/>
      </c:catAx>
      <c:valAx>
        <c:axId val="134472064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46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138465057013391"/>
          <c:y val="0.37519174686497531"/>
          <c:w val="0.14861534942986976"/>
          <c:h val="0.45608860748076746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172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SANTO DOMINGO: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2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5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173 y Gráfico 172'!$B$26:$B$36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173 y Gráfico 172'!$C$26:$C$36</c:f>
              <c:numCache>
                <c:formatCode>0.0%</c:formatCode>
                <c:ptCount val="11"/>
                <c:pt idx="0">
                  <c:v>4.8596102118824029E-2</c:v>
                </c:pt>
                <c:pt idx="1">
                  <c:v>8.3997923646831197E-4</c:v>
                </c:pt>
                <c:pt idx="2">
                  <c:v>2.6426313057430044E-4</c:v>
                </c:pt>
                <c:pt idx="3">
                  <c:v>5.9459204379217596E-4</c:v>
                </c:pt>
                <c:pt idx="4">
                  <c:v>4.5774149403048463E-3</c:v>
                </c:pt>
                <c:pt idx="5">
                  <c:v>5.1814449530461042E-3</c:v>
                </c:pt>
                <c:pt idx="6">
                  <c:v>7.6636307866547121E-3</c:v>
                </c:pt>
                <c:pt idx="7">
                  <c:v>1.9225142749280354E-2</c:v>
                </c:pt>
                <c:pt idx="8">
                  <c:v>7.3889858902364214E-2</c:v>
                </c:pt>
                <c:pt idx="9">
                  <c:v>0.15304610447831626</c:v>
                </c:pt>
                <c:pt idx="10">
                  <c:v>0.68612146666037466</c:v>
                </c:pt>
              </c:numCache>
            </c:numRef>
          </c:val>
        </c:ser>
        <c:gapWidth val="86"/>
        <c:overlap val="-24"/>
        <c:axId val="134972160"/>
        <c:axId val="134974080"/>
      </c:barChart>
      <c:catAx>
        <c:axId val="13497216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105E-2"/>
              <c:y val="0.348396617089532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974080"/>
        <c:crosses val="autoZero"/>
        <c:auto val="1"/>
        <c:lblAlgn val="ctr"/>
        <c:lblOffset val="100"/>
      </c:catAx>
      <c:valAx>
        <c:axId val="13497408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97216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58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LA VEGA: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59 y gráfico 58'!$I$8:$I$17</c:f>
              <c:strCache>
                <c:ptCount val="10"/>
                <c:pt idx="0">
                  <c:v>Reparación de computadoras y enseres de uso personal y doméstico</c:v>
                </c:pt>
                <c:pt idx="1">
                  <c:v>Servicios financieros, excepto seguros y fondos de pensiones</c:v>
                </c:pt>
                <c:pt idx="2">
                  <c:v>Actividades relacionadas con la salud humana</c:v>
                </c:pt>
                <c:pt idx="3">
                  <c:v>Actividades de asociaciones u organizaciones</c:v>
                </c:pt>
                <c:pt idx="4">
                  <c:v>Enseñanza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servicio de comidas y bebidas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59 y gráfico 58'!$J$8:$J$17</c:f>
              <c:numCache>
                <c:formatCode>0.0%</c:formatCode>
                <c:ptCount val="10"/>
                <c:pt idx="0">
                  <c:v>1.6542750929368029E-2</c:v>
                </c:pt>
                <c:pt idx="1">
                  <c:v>1.7843866171003718E-2</c:v>
                </c:pt>
                <c:pt idx="2">
                  <c:v>2.4721189591078066E-2</c:v>
                </c:pt>
                <c:pt idx="3">
                  <c:v>2.4721189591078066E-2</c:v>
                </c:pt>
                <c:pt idx="4">
                  <c:v>2.4845105328376704E-2</c:v>
                </c:pt>
                <c:pt idx="5">
                  <c:v>5.4894671623296157E-2</c:v>
                </c:pt>
                <c:pt idx="6">
                  <c:v>7.4225526641883519E-2</c:v>
                </c:pt>
                <c:pt idx="7">
                  <c:v>9.0892193308550182E-2</c:v>
                </c:pt>
                <c:pt idx="8">
                  <c:v>0.14752168525402726</c:v>
                </c:pt>
                <c:pt idx="9">
                  <c:v>0.370817843866171</c:v>
                </c:pt>
              </c:numCache>
            </c:numRef>
          </c:val>
        </c:ser>
        <c:axId val="122552320"/>
        <c:axId val="122554240"/>
      </c:barChart>
      <c:catAx>
        <c:axId val="1225523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2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554240"/>
        <c:crosses val="autoZero"/>
        <c:auto val="1"/>
        <c:lblAlgn val="ctr"/>
        <c:lblOffset val="100"/>
      </c:catAx>
      <c:valAx>
        <c:axId val="12255424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55232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59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LA</a:t>
            </a:r>
            <a:r>
              <a:rPr lang="es-DO" sz="900" b="0" baseline="0">
                <a:latin typeface="Franklin Gothic Book" pitchFamily="34" charset="0"/>
              </a:rPr>
              <a:t> VEGA: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2545799745073014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05"/>
          <c:y val="0.14635731854273068"/>
          <c:w val="0.51086971406456994"/>
          <c:h val="0.8498430149061594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2509317326570338"/>
                  <c:y val="-0.20539651576785531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5.7411373425299901E-2"/>
                  <c:y val="0.12956332120116409"/>
                </c:manualLayout>
              </c:layout>
              <c:showVal val="1"/>
            </c:dLbl>
            <c:dLbl>
              <c:idx val="2"/>
              <c:layout>
                <c:manualLayout>
                  <c:x val="-6.3393364173307723E-2"/>
                  <c:y val="1.4799026254648679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tx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60 y gráfico 59 Y 60'!$B$16:$B$18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60 y gráfico 59 Y 60'!$C$16:$C$18</c:f>
              <c:numCache>
                <c:formatCode>0.0%</c:formatCode>
                <c:ptCount val="3"/>
                <c:pt idx="0">
                  <c:v>0.90185873605947953</c:v>
                </c:pt>
                <c:pt idx="1">
                  <c:v>7.7137546468401486E-2</c:v>
                </c:pt>
                <c:pt idx="2">
                  <c:v>2.100371747211896E-2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60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LA VEGA: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25"/>
          <c:w val="0.71642662153569603"/>
          <c:h val="0.69669765237679504"/>
        </c:manualLayout>
      </c:layout>
      <c:barChart>
        <c:barDir val="col"/>
        <c:grouping val="clustered"/>
        <c:ser>
          <c:idx val="0"/>
          <c:order val="0"/>
          <c:tx>
            <c:strRef>
              <c:f>'Cuadro 60 y gráfico 59 Y 60'!$B$16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60 y gráfico 59 Y 60'!$D$14:$G$14</c:f>
              <c:strCache>
                <c:ptCount val="4"/>
                <c:pt idx="0">
                  <c:v>La Vega</c:v>
                </c:pt>
                <c:pt idx="1">
                  <c:v>Constanza</c:v>
                </c:pt>
                <c:pt idx="2">
                  <c:v>Jarabacoa</c:v>
                </c:pt>
                <c:pt idx="3">
                  <c:v>Jima Abajo</c:v>
                </c:pt>
              </c:strCache>
            </c:strRef>
          </c:cat>
          <c:val>
            <c:numRef>
              <c:f>'Cuadro 60 y gráfico 59 Y 60'!$D$16:$G$16</c:f>
              <c:numCache>
                <c:formatCode>0.0%</c:formatCode>
                <c:ptCount val="4"/>
                <c:pt idx="0">
                  <c:v>0.91510928096293953</c:v>
                </c:pt>
                <c:pt idx="1">
                  <c:v>0.83848558527266415</c:v>
                </c:pt>
                <c:pt idx="2">
                  <c:v>0.90653860362024385</c:v>
                </c:pt>
                <c:pt idx="3">
                  <c:v>0.94275161588180978</c:v>
                </c:pt>
              </c:numCache>
            </c:numRef>
          </c:val>
        </c:ser>
        <c:ser>
          <c:idx val="1"/>
          <c:order val="1"/>
          <c:tx>
            <c:strRef>
              <c:f>'Cuadro 60 y gráfico 59 Y 60'!$B$17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7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71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71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60 y gráfico 59 Y 60'!$D$17:$G$17</c:f>
              <c:numCache>
                <c:formatCode>0.0%</c:formatCode>
                <c:ptCount val="4"/>
                <c:pt idx="0">
                  <c:v>6.1450744377573648E-2</c:v>
                </c:pt>
                <c:pt idx="1">
                  <c:v>0.14866273011462314</c:v>
                </c:pt>
                <c:pt idx="2">
                  <c:v>7.6468415219800523E-2</c:v>
                </c:pt>
                <c:pt idx="3">
                  <c:v>2.5854108956602031E-2</c:v>
                </c:pt>
              </c:numCache>
            </c:numRef>
          </c:val>
        </c:ser>
        <c:ser>
          <c:idx val="2"/>
          <c:order val="2"/>
          <c:tx>
            <c:strRef>
              <c:f>'Cuadro 60 y gráfico 59 Y 60'!$B$18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60 y gráfico 59 Y 60'!$D$18:$G$18</c:f>
              <c:numCache>
                <c:formatCode>0.0%</c:formatCode>
                <c:ptCount val="4"/>
                <c:pt idx="0">
                  <c:v>2.3439974659486856E-2</c:v>
                </c:pt>
                <c:pt idx="1">
                  <c:v>1.2851684612712747E-2</c:v>
                </c:pt>
                <c:pt idx="2">
                  <c:v>1.6992981159955671E-2</c:v>
                </c:pt>
                <c:pt idx="3">
                  <c:v>3.139427516158818E-2</c:v>
                </c:pt>
              </c:numCache>
            </c:numRef>
          </c:val>
        </c:ser>
        <c:axId val="122659584"/>
        <c:axId val="122661120"/>
      </c:barChart>
      <c:catAx>
        <c:axId val="12265958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661120"/>
        <c:crosses val="autoZero"/>
        <c:auto val="1"/>
        <c:lblAlgn val="ctr"/>
        <c:lblOffset val="100"/>
      </c:catAx>
      <c:valAx>
        <c:axId val="122661120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65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011"/>
          <c:y val="0.37519174686497531"/>
          <c:w val="0.24405107831466422"/>
          <c:h val="0.27739428404782951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61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LA VEGA: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1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484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61 y gráfico 61'!$B$26:$B$36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61 y gráfico 61'!$C$26:$C$36</c:f>
              <c:numCache>
                <c:formatCode>0.0%</c:formatCode>
                <c:ptCount val="11"/>
                <c:pt idx="0">
                  <c:v>3.2218091697645598E-2</c:v>
                </c:pt>
                <c:pt idx="1">
                  <c:v>3.0978934324659232E-4</c:v>
                </c:pt>
                <c:pt idx="2">
                  <c:v>6.1957868649318467E-5</c:v>
                </c:pt>
                <c:pt idx="3">
                  <c:v>3.7174721189591077E-4</c:v>
                </c:pt>
                <c:pt idx="4">
                  <c:v>2.0446096654275093E-3</c:v>
                </c:pt>
                <c:pt idx="5">
                  <c:v>4.7707558859975217E-3</c:v>
                </c:pt>
                <c:pt idx="6">
                  <c:v>6.6294919454770755E-3</c:v>
                </c:pt>
                <c:pt idx="7">
                  <c:v>1.332094175960347E-2</c:v>
                </c:pt>
                <c:pt idx="8">
                  <c:v>7.6889714993804217E-2</c:v>
                </c:pt>
                <c:pt idx="9">
                  <c:v>0.21784386617100371</c:v>
                </c:pt>
                <c:pt idx="10">
                  <c:v>0.64553903345724906</c:v>
                </c:pt>
              </c:numCache>
            </c:numRef>
          </c:val>
        </c:ser>
        <c:gapWidth val="86"/>
        <c:overlap val="-24"/>
        <c:axId val="122751616"/>
        <c:axId val="122757888"/>
      </c:barChart>
      <c:catAx>
        <c:axId val="1227516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71E-2"/>
              <c:y val="0.3483966170895326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757888"/>
        <c:crosses val="autoZero"/>
        <c:auto val="1"/>
        <c:lblAlgn val="ctr"/>
        <c:lblOffset val="100"/>
      </c:catAx>
      <c:valAx>
        <c:axId val="12275788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75161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49014551213390406"/>
          <c:y val="4.0573855281087909E-2"/>
          <c:w val="0.46139130047204041"/>
          <c:h val="0.87162554562878414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63 y gráfico 62'!$I$8:$I$17</c:f>
              <c:strCache>
                <c:ptCount val="10"/>
                <c:pt idx="0">
                  <c:v>Administración pública y la defensa; planes de seguridad social de afiliación obligatoria</c:v>
                </c:pt>
                <c:pt idx="1">
                  <c:v>Actividades relacionadas con la salud humana</c:v>
                </c:pt>
                <c:pt idx="2">
                  <c:v>Actividades deportivas, de diversión y esparcimiento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Actividades de servicio de comidas y bebidas</c:v>
                </c:pt>
                <c:pt idx="7">
                  <c:v>Otras actividades de servicios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63 y gráfico 62'!$J$8:$J$17</c:f>
              <c:numCache>
                <c:formatCode>0.0%</c:formatCode>
                <c:ptCount val="10"/>
                <c:pt idx="0">
                  <c:v>1.5013643154346668E-2</c:v>
                </c:pt>
                <c:pt idx="1">
                  <c:v>1.6421172200066669E-2</c:v>
                </c:pt>
                <c:pt idx="2">
                  <c:v>1.8180583507216668E-2</c:v>
                </c:pt>
                <c:pt idx="3">
                  <c:v>3.5188226143000004E-2</c:v>
                </c:pt>
                <c:pt idx="4">
                  <c:v>3.7768696060153338E-2</c:v>
                </c:pt>
                <c:pt idx="5">
                  <c:v>5.0319163384490002E-2</c:v>
                </c:pt>
                <c:pt idx="6">
                  <c:v>9.207585840751667E-2</c:v>
                </c:pt>
                <c:pt idx="7">
                  <c:v>9.676762189325E-2</c:v>
                </c:pt>
                <c:pt idx="8">
                  <c:v>0.12714679046337335</c:v>
                </c:pt>
                <c:pt idx="9">
                  <c:v>0.35364167273715003</c:v>
                </c:pt>
              </c:numCache>
            </c:numRef>
          </c:val>
        </c:ser>
        <c:axId val="122865152"/>
        <c:axId val="122867072"/>
      </c:barChart>
      <c:catAx>
        <c:axId val="1228651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9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867072"/>
        <c:crosses val="autoZero"/>
        <c:auto val="1"/>
        <c:lblAlgn val="ctr"/>
        <c:lblOffset val="100"/>
      </c:catAx>
      <c:valAx>
        <c:axId val="12286707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86515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11989025001364521"/>
          <c:y val="0.14635731854273107"/>
          <c:w val="0.51086971406456994"/>
          <c:h val="0.84984301490616065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892472798178114"/>
                  <c:y val="-0.1456243742728035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5.4767426283434978E-2"/>
                  <c:y val="-0.13925986055866729"/>
                </c:manualLayout>
              </c:layout>
              <c:showVal val="1"/>
            </c:dLbl>
            <c:dLbl>
              <c:idx val="2"/>
              <c:layout>
                <c:manualLayout>
                  <c:x val="1.8115098561640099E-2"/>
                  <c:y val="0.1156562130764582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64 y gráfico 63 Y 64'!$B$15:$B$17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64 y gráfico 63 Y 64'!$C$15:$C$17</c:f>
              <c:numCache>
                <c:formatCode>0.0%</c:formatCode>
                <c:ptCount val="3"/>
                <c:pt idx="0">
                  <c:v>0.85240231916602693</c:v>
                </c:pt>
                <c:pt idx="1">
                  <c:v>9.5143906389057301E-2</c:v>
                </c:pt>
                <c:pt idx="2">
                  <c:v>5.2466066407348654E-2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7503584736218203"/>
          <c:y val="0.29310712449603538"/>
          <c:w val="0.2745545748180343"/>
          <c:h val="0.43669525845351609"/>
        </c:manualLayout>
      </c:layout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10023875430871702"/>
          <c:y val="0.17129629629629886"/>
          <c:w val="0.71642662153569603"/>
          <c:h val="0.69669765237679793"/>
        </c:manualLayout>
      </c:layout>
      <c:barChart>
        <c:barDir val="col"/>
        <c:grouping val="clustered"/>
        <c:ser>
          <c:idx val="0"/>
          <c:order val="0"/>
          <c:tx>
            <c:strRef>
              <c:f>'Cuadro 64 y gráfico 63 Y 64'!$B$15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64 y gráfico 63 Y 64'!$D$14:$G$14</c:f>
              <c:strCache>
                <c:ptCount val="4"/>
                <c:pt idx="0">
                  <c:v>Cotuí</c:v>
                </c:pt>
                <c:pt idx="1">
                  <c:v>Cevicos</c:v>
                </c:pt>
                <c:pt idx="2">
                  <c:v>Fantino</c:v>
                </c:pt>
                <c:pt idx="3">
                  <c:v>La Mata</c:v>
                </c:pt>
              </c:strCache>
            </c:strRef>
          </c:cat>
          <c:val>
            <c:numRef>
              <c:f>'Cuadro 64 y gráfico 63 Y 64'!$D$15:$G$15</c:f>
              <c:numCache>
                <c:formatCode>0.0%</c:formatCode>
                <c:ptCount val="4"/>
                <c:pt idx="0">
                  <c:v>0.86799943395727175</c:v>
                </c:pt>
                <c:pt idx="1">
                  <c:v>0.79418956683744779</c:v>
                </c:pt>
                <c:pt idx="2">
                  <c:v>0.83184391183909456</c:v>
                </c:pt>
                <c:pt idx="3">
                  <c:v>0.88191489361702124</c:v>
                </c:pt>
              </c:numCache>
            </c:numRef>
          </c:val>
        </c:ser>
        <c:ser>
          <c:idx val="1"/>
          <c:order val="1"/>
          <c:tx>
            <c:strRef>
              <c:f>'Cuadro 64 y gráfico 63 Y 64'!$B$16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875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875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875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64 y gráfico 63 Y 64'!$D$14:$G$14</c:f>
              <c:strCache>
                <c:ptCount val="4"/>
                <c:pt idx="0">
                  <c:v>Cotuí</c:v>
                </c:pt>
                <c:pt idx="1">
                  <c:v>Cevicos</c:v>
                </c:pt>
                <c:pt idx="2">
                  <c:v>Fantino</c:v>
                </c:pt>
                <c:pt idx="3">
                  <c:v>La Mata</c:v>
                </c:pt>
              </c:strCache>
            </c:strRef>
          </c:cat>
          <c:val>
            <c:numRef>
              <c:f>'Cuadro 64 y gráfico 63 Y 64'!$D$16:$G$16</c:f>
              <c:numCache>
                <c:formatCode>0.0%</c:formatCode>
                <c:ptCount val="4"/>
                <c:pt idx="0">
                  <c:v>9.0640070647337784E-2</c:v>
                </c:pt>
                <c:pt idx="1">
                  <c:v>0.12051700046576608</c:v>
                </c:pt>
                <c:pt idx="2">
                  <c:v>9.8639046127905416E-2</c:v>
                </c:pt>
                <c:pt idx="3">
                  <c:v>8.4042553191489358E-2</c:v>
                </c:pt>
              </c:numCache>
            </c:numRef>
          </c:val>
        </c:ser>
        <c:ser>
          <c:idx val="2"/>
          <c:order val="2"/>
          <c:tx>
            <c:strRef>
              <c:f>'Cuadro 64 y gráfico 63 Y 64'!$B$17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64 y gráfico 63 Y 64'!$D$14:$G$14</c:f>
              <c:strCache>
                <c:ptCount val="4"/>
                <c:pt idx="0">
                  <c:v>Cotuí</c:v>
                </c:pt>
                <c:pt idx="1">
                  <c:v>Cevicos</c:v>
                </c:pt>
                <c:pt idx="2">
                  <c:v>Fantino</c:v>
                </c:pt>
                <c:pt idx="3">
                  <c:v>La Mata</c:v>
                </c:pt>
              </c:strCache>
            </c:strRef>
          </c:cat>
          <c:val>
            <c:numRef>
              <c:f>'Cuadro 64 y gráfico 63 Y 64'!$D$17:$G$17</c:f>
              <c:numCache>
                <c:formatCode>0.0%</c:formatCode>
                <c:ptCount val="4"/>
                <c:pt idx="0">
                  <c:v>4.1360495395390454E-2</c:v>
                </c:pt>
                <c:pt idx="1">
                  <c:v>8.5293432696786187E-2</c:v>
                </c:pt>
                <c:pt idx="2">
                  <c:v>6.9517042032999979E-2</c:v>
                </c:pt>
                <c:pt idx="3">
                  <c:v>3.4042553191489362E-2</c:v>
                </c:pt>
              </c:numCache>
            </c:numRef>
          </c:val>
        </c:ser>
        <c:axId val="122394112"/>
        <c:axId val="122395648"/>
      </c:barChart>
      <c:catAx>
        <c:axId val="1223941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395648"/>
        <c:crosses val="autoZero"/>
        <c:auto val="1"/>
        <c:lblAlgn val="ctr"/>
        <c:lblOffset val="100"/>
      </c:catAx>
      <c:valAx>
        <c:axId val="122395648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394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145"/>
          <c:y val="0.37519174686497531"/>
          <c:w val="0.24405107831466422"/>
          <c:h val="0.27739428404783018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47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ESPAILLAT: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03"/>
          <c:y val="0.14635731854273062"/>
          <c:w val="0.51086971406456994"/>
          <c:h val="0.84984301490615932"/>
        </c:manualLayout>
      </c:layout>
      <c:pie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</c:spPr>
          <c:dPt>
            <c:idx val="0"/>
            <c:spPr>
              <a:solidFill>
                <a:srgbClr val="00206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C2B-415D-A716-8900BB3CBBDF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2B-415D-A716-8900BB3CBBDF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C2B-415D-A716-8900BB3CBBDF}"/>
              </c:ext>
            </c:extLst>
          </c:dPt>
          <c:dLbls>
            <c:dLbl>
              <c:idx val="0"/>
              <c:layout>
                <c:manualLayout>
                  <c:x val="-8.8351319034081208E-2"/>
                  <c:y val="-0.24970668696624526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C2B-415D-A716-8900BB3CBBDF}"/>
                </c:ext>
              </c:extLst>
            </c:dLbl>
            <c:dLbl>
              <c:idx val="1"/>
              <c:layout>
                <c:manualLayout>
                  <c:x val="1.9480523346680198E-2"/>
                  <c:y val="1.356278291300544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2B-415D-A716-8900BB3CBBDF}"/>
                </c:ext>
              </c:extLst>
            </c:dLbl>
            <c:dLbl>
              <c:idx val="2"/>
              <c:layout>
                <c:manualLayout>
                  <c:x val="2.0635775915534438E-2"/>
                  <c:y val="0.10744756329089988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C2B-415D-A716-8900BB3CBBDF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2B-415D-A716-8900BB3CBB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48 y gráfico 47 Y 48'!$B$16:$B$18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48 y gráfico 47 Y 48'!$C$16:$C$18</c:f>
              <c:numCache>
                <c:formatCode>0.0%</c:formatCode>
                <c:ptCount val="3"/>
                <c:pt idx="0">
                  <c:v>0.87501889547441447</c:v>
                </c:pt>
                <c:pt idx="1">
                  <c:v>0.10345144749041657</c:v>
                </c:pt>
                <c:pt idx="2">
                  <c:v>2.1529657035169122E-2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C2B-415D-A716-8900BB3CBBDF}"/>
            </c:ext>
          </c:extLst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65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SANCHEZ RAMIREZ: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3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584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65 y gráfico 65'!$B$26:$B$36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65 y gráfico 65'!$C$26:$C$36</c:f>
              <c:numCache>
                <c:formatCode>0.0%</c:formatCode>
                <c:ptCount val="11"/>
                <c:pt idx="0">
                  <c:v>5.1938470276995566E-2</c:v>
                </c:pt>
                <c:pt idx="1">
                  <c:v>1.1730531176973575E-4</c:v>
                </c:pt>
                <c:pt idx="2">
                  <c:v>4.69221247078943E-4</c:v>
                </c:pt>
                <c:pt idx="3">
                  <c:v>2.346106235394715E-4</c:v>
                </c:pt>
                <c:pt idx="4">
                  <c:v>3.753769976631544E-3</c:v>
                </c:pt>
                <c:pt idx="5">
                  <c:v>1.2903584294670933E-3</c:v>
                </c:pt>
                <c:pt idx="6">
                  <c:v>9.38442494157886E-4</c:v>
                </c:pt>
                <c:pt idx="7">
                  <c:v>1.7713102077230099E-2</c:v>
                </c:pt>
                <c:pt idx="8">
                  <c:v>6.3579478979196774E-2</c:v>
                </c:pt>
                <c:pt idx="9">
                  <c:v>0.16868503832488002</c:v>
                </c:pt>
                <c:pt idx="10">
                  <c:v>0.69128020225905273</c:v>
                </c:pt>
              </c:numCache>
            </c:numRef>
          </c:val>
        </c:ser>
        <c:gapWidth val="86"/>
        <c:overlap val="-24"/>
        <c:axId val="123014144"/>
        <c:axId val="123044992"/>
      </c:barChart>
      <c:catAx>
        <c:axId val="1230141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133E-2"/>
              <c:y val="0.3483966170895330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044992"/>
        <c:crosses val="autoZero"/>
        <c:auto val="1"/>
        <c:lblAlgn val="ctr"/>
        <c:lblOffset val="100"/>
      </c:catAx>
      <c:valAx>
        <c:axId val="12304499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01414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66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MONSEÑOR NOUEL: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67 y gráfico 66'!$H$8:$H$17</c:f>
              <c:strCache>
                <c:ptCount val="10"/>
                <c:pt idx="0">
                  <c:v>Servicios financieros, excepto seguros y fondos de pensiones</c:v>
                </c:pt>
                <c:pt idx="1">
                  <c:v>Actividades relacionadas con la salud humana</c:v>
                </c:pt>
                <c:pt idx="2">
                  <c:v>Enseñanza</c:v>
                </c:pt>
                <c:pt idx="3">
                  <c:v>Actividades de asociaciones u organizaciones</c:v>
                </c:pt>
                <c:pt idx="4">
                  <c:v>Reparación de computadoras y enseres de uso personal y doméstico</c:v>
                </c:pt>
                <c:pt idx="5">
                  <c:v>Comercio y reparación de vehículos automotores y motocicletas</c:v>
                </c:pt>
                <c:pt idx="6">
                  <c:v>Actividades de servicio de comidas y bebidas</c:v>
                </c:pt>
                <c:pt idx="7">
                  <c:v>Otras actividades de servicios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67 y gráfico 66'!$I$8:$I$17</c:f>
              <c:numCache>
                <c:formatCode>0.0%</c:formatCode>
                <c:ptCount val="10"/>
                <c:pt idx="0">
                  <c:v>1.6473544604216111E-2</c:v>
                </c:pt>
                <c:pt idx="1">
                  <c:v>2.1220159151193633E-2</c:v>
                </c:pt>
                <c:pt idx="2">
                  <c:v>2.2337009632835404E-2</c:v>
                </c:pt>
                <c:pt idx="3">
                  <c:v>2.2476615943040627E-2</c:v>
                </c:pt>
                <c:pt idx="4">
                  <c:v>2.7642049420633814E-2</c:v>
                </c:pt>
                <c:pt idx="5">
                  <c:v>4.3975987714644699E-2</c:v>
                </c:pt>
                <c:pt idx="6">
                  <c:v>8.9348038531341614E-2</c:v>
                </c:pt>
                <c:pt idx="7">
                  <c:v>9.2698589976266926E-2</c:v>
                </c:pt>
                <c:pt idx="8">
                  <c:v>0.11322071757643445</c:v>
                </c:pt>
                <c:pt idx="9">
                  <c:v>0.38098562055004886</c:v>
                </c:pt>
              </c:numCache>
            </c:numRef>
          </c:val>
        </c:ser>
        <c:axId val="123201792"/>
        <c:axId val="123203968"/>
      </c:barChart>
      <c:catAx>
        <c:axId val="12320179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6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203968"/>
        <c:crosses val="autoZero"/>
        <c:auto val="1"/>
        <c:lblAlgn val="ctr"/>
        <c:lblOffset val="100"/>
      </c:catAx>
      <c:valAx>
        <c:axId val="12320396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20179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67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MONSEÑOR NOUEL: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8"/>
          <c:y val="0.14635731854273029"/>
          <c:w val="0.51086971406456994"/>
          <c:h val="0.8498430149061583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37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2.0635577452629488E-2"/>
                  <c:y val="0.1272166363819910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68 y gráfico 67 Y 68'!$B$16:$B$18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68 y gráfico 67 Y 68'!$C$16:$C$18</c:f>
              <c:numCache>
                <c:formatCode>0.0%</c:formatCode>
                <c:ptCount val="3"/>
                <c:pt idx="0">
                  <c:v>0.74746419656286545</c:v>
                </c:pt>
                <c:pt idx="1">
                  <c:v>0.21045678135760801</c:v>
                </c:pt>
                <c:pt idx="2">
                  <c:v>4.2079022079526518E-2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68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MONSEÑOR NOUEL: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7"/>
          <c:w val="0.71642662153569603"/>
          <c:h val="0.6966976523767926"/>
        </c:manualLayout>
      </c:layout>
      <c:barChart>
        <c:barDir val="col"/>
        <c:grouping val="clustered"/>
        <c:ser>
          <c:idx val="0"/>
          <c:order val="0"/>
          <c:tx>
            <c:strRef>
              <c:f>'Cuadro 68 y gráfico 67 Y 68'!$B$16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68 y gráfico 67 Y 68'!$D$14:$F$14</c:f>
              <c:strCache>
                <c:ptCount val="3"/>
                <c:pt idx="0">
                  <c:v>Bonao</c:v>
                </c:pt>
                <c:pt idx="1">
                  <c:v>Maimón</c:v>
                </c:pt>
                <c:pt idx="2">
                  <c:v>Piedra Blanca</c:v>
                </c:pt>
              </c:strCache>
            </c:strRef>
          </c:cat>
          <c:val>
            <c:numRef>
              <c:f>'Cuadro 68 y gráfico 67 Y 68'!$D$16:$F$16</c:f>
              <c:numCache>
                <c:formatCode>0.0%</c:formatCode>
                <c:ptCount val="3"/>
                <c:pt idx="0">
                  <c:v>0.69649159227735102</c:v>
                </c:pt>
                <c:pt idx="1">
                  <c:v>0.8951160928742995</c:v>
                </c:pt>
                <c:pt idx="2">
                  <c:v>0.80654475457170349</c:v>
                </c:pt>
              </c:numCache>
            </c:numRef>
          </c:val>
        </c:ser>
        <c:ser>
          <c:idx val="1"/>
          <c:order val="1"/>
          <c:tx>
            <c:strRef>
              <c:f>'Cuadro 68 y gráfico 67 Y 68'!$B$17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89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589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589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68 y gráfico 67 Y 68'!$D$17:$F$17</c:f>
              <c:numCache>
                <c:formatCode>0.0%</c:formatCode>
                <c:ptCount val="3"/>
                <c:pt idx="0">
                  <c:v>0.25762922981108571</c:v>
                </c:pt>
                <c:pt idx="1">
                  <c:v>6.1649319455564455E-2</c:v>
                </c:pt>
                <c:pt idx="2">
                  <c:v>0.17035611164581327</c:v>
                </c:pt>
              </c:numCache>
            </c:numRef>
          </c:val>
        </c:ser>
        <c:ser>
          <c:idx val="2"/>
          <c:order val="2"/>
          <c:tx>
            <c:strRef>
              <c:f>'Cuadro 68 y gráfico 67 Y 68'!$B$18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68 y gráfico 67 Y 68'!$D$18:$F$18</c:f>
              <c:numCache>
                <c:formatCode>0.0%</c:formatCode>
                <c:ptCount val="3"/>
                <c:pt idx="0">
                  <c:v>4.5879177911563214E-2</c:v>
                </c:pt>
                <c:pt idx="1">
                  <c:v>4.3234587670136111E-2</c:v>
                </c:pt>
                <c:pt idx="2">
                  <c:v>2.3099133782483159E-2</c:v>
                </c:pt>
              </c:numCache>
            </c:numRef>
          </c:val>
        </c:ser>
        <c:axId val="123288576"/>
        <c:axId val="123294464"/>
      </c:barChart>
      <c:catAx>
        <c:axId val="1232885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294464"/>
        <c:crosses val="autoZero"/>
        <c:auto val="1"/>
        <c:lblAlgn val="ctr"/>
        <c:lblOffset val="100"/>
      </c:catAx>
      <c:valAx>
        <c:axId val="123294464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28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889"/>
          <c:y val="0.37519174686497531"/>
          <c:w val="0.24405107831466422"/>
          <c:h val="0.31863156280722638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69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MONSEÑOR NOUEL: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8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306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69 y gráfico 69'!$B$26:$B$36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69 y gráfico 69'!$C$26:$C$36</c:f>
              <c:numCache>
                <c:formatCode>0.0%</c:formatCode>
                <c:ptCount val="11"/>
                <c:pt idx="0">
                  <c:v>6.3660477453580902E-2</c:v>
                </c:pt>
                <c:pt idx="1">
                  <c:v>8.376378612313277E-4</c:v>
                </c:pt>
                <c:pt idx="2">
                  <c:v>4.1881893061566385E-4</c:v>
                </c:pt>
                <c:pt idx="3">
                  <c:v>9.7724417143654893E-4</c:v>
                </c:pt>
                <c:pt idx="4">
                  <c:v>3.629764065335753E-3</c:v>
                </c:pt>
                <c:pt idx="5">
                  <c:v>7.6783470612871701E-3</c:v>
                </c:pt>
                <c:pt idx="6">
                  <c:v>1.0889292196007259E-2</c:v>
                </c:pt>
                <c:pt idx="7">
                  <c:v>1.5915119363395226E-2</c:v>
                </c:pt>
                <c:pt idx="8">
                  <c:v>7.9575596816976124E-2</c:v>
                </c:pt>
                <c:pt idx="9">
                  <c:v>0.15328772860533296</c:v>
                </c:pt>
                <c:pt idx="10">
                  <c:v>0.66312997347480107</c:v>
                </c:pt>
              </c:numCache>
            </c:numRef>
          </c:val>
        </c:ser>
        <c:gapWidth val="86"/>
        <c:overlap val="-24"/>
        <c:axId val="122316288"/>
        <c:axId val="122318208"/>
      </c:barChart>
      <c:catAx>
        <c:axId val="1223162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46E-2"/>
              <c:y val="0.3483966170895320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318208"/>
        <c:crosses val="autoZero"/>
        <c:auto val="1"/>
        <c:lblAlgn val="ctr"/>
        <c:lblOffset val="100"/>
      </c:catAx>
      <c:valAx>
        <c:axId val="12231820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231628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70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DUARTE: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50785240380875052"/>
          <c:y val="0.10730915136182442"/>
          <c:w val="0.46139130047204041"/>
          <c:h val="0.8136619206930269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71 y gráfico 70'!$L$8:$L$17</c:f>
              <c:strCache>
                <c:ptCount val="10"/>
                <c:pt idx="0">
                  <c:v>Comercio al por mayor, excepto de los vehículos de motor y las motocicletas</c:v>
                </c:pt>
                <c:pt idx="1">
                  <c:v>Servicios financieros, excepto seguros y fondos de pensiones</c:v>
                </c:pt>
                <c:pt idx="2">
                  <c:v>Actividades de asociaciones u organizaciones</c:v>
                </c:pt>
                <c:pt idx="3">
                  <c:v>Reparación de computadoras y enseres de uso personal y doméstico</c:v>
                </c:pt>
                <c:pt idx="4">
                  <c:v>Actividades relacionadas con la salud humana</c:v>
                </c:pt>
                <c:pt idx="5">
                  <c:v>Comercio y reparación de vehículos automotores y motocicletas</c:v>
                </c:pt>
                <c:pt idx="6">
                  <c:v>Actividades de juegos de azar y apuestas</c:v>
                </c:pt>
                <c:pt idx="7">
                  <c:v>Actividades de servicio de comidas y bebidas</c:v>
                </c:pt>
                <c:pt idx="8">
                  <c:v>Otras actividades de servicios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71 y gráfico 70'!$M$8:$M$17</c:f>
              <c:numCache>
                <c:formatCode>0.0%</c:formatCode>
                <c:ptCount val="10"/>
                <c:pt idx="0">
                  <c:v>1.8529536761580961E-2</c:v>
                </c:pt>
                <c:pt idx="1">
                  <c:v>2.0229494262643435E-2</c:v>
                </c:pt>
                <c:pt idx="2">
                  <c:v>2.5329366765830853E-2</c:v>
                </c:pt>
                <c:pt idx="3">
                  <c:v>2.566935826604335E-2</c:v>
                </c:pt>
                <c:pt idx="4">
                  <c:v>2.5924351891202721E-2</c:v>
                </c:pt>
                <c:pt idx="5">
                  <c:v>5.3293667658308543E-2</c:v>
                </c:pt>
                <c:pt idx="6">
                  <c:v>9.128771780705483E-2</c:v>
                </c:pt>
                <c:pt idx="7">
                  <c:v>0.11075223119422015</c:v>
                </c:pt>
                <c:pt idx="8">
                  <c:v>0.11083722906927326</c:v>
                </c:pt>
                <c:pt idx="9">
                  <c:v>0.35911602209944754</c:v>
                </c:pt>
              </c:numCache>
            </c:numRef>
          </c:val>
        </c:ser>
        <c:axId val="123654528"/>
        <c:axId val="123656448"/>
      </c:barChart>
      <c:catAx>
        <c:axId val="1236545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9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656448"/>
        <c:crosses val="autoZero"/>
        <c:auto val="1"/>
        <c:lblAlgn val="ctr"/>
        <c:lblOffset val="100"/>
      </c:catAx>
      <c:valAx>
        <c:axId val="12365644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65452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71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DUARTE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8"/>
          <c:y val="0.18132989114065659"/>
          <c:w val="0.46982123453849933"/>
          <c:h val="0.8148702723635016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37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-0.10286788820584537"/>
                  <c:y val="1.6581730562368314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ysClr val="windowText" lastClr="000000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72 y gráfico 71 y 72'!$B$15:$B$17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72 y gráfico 71 y 72'!$C$15:$C$17</c:f>
              <c:numCache>
                <c:formatCode>0.0%</c:formatCode>
                <c:ptCount val="3"/>
                <c:pt idx="0">
                  <c:v>0.77060091471591252</c:v>
                </c:pt>
                <c:pt idx="1">
                  <c:v>0.21886858668958087</c:v>
                </c:pt>
                <c:pt idx="2">
                  <c:v>1.0530498594506584E-2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72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DUARTE: Porcentaje de establecimientos por municipio, según su condición</a:t>
            </a:r>
          </a:p>
        </c:rich>
      </c:tx>
      <c:layout>
        <c:manualLayout>
          <c:xMode val="edge"/>
          <c:yMode val="edge"/>
          <c:x val="0.2281368560284196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267072754550626"/>
          <c:y val="0.17129637145872298"/>
          <c:w val="0.84463169195347465"/>
          <c:h val="0.52258534693472558"/>
        </c:manualLayout>
      </c:layout>
      <c:barChart>
        <c:barDir val="col"/>
        <c:grouping val="clustered"/>
        <c:ser>
          <c:idx val="0"/>
          <c:order val="0"/>
          <c:tx>
            <c:strRef>
              <c:f>'Cuadro 72 y gráfico 71 y 72'!$B$15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72 y gráfico 71 y 72'!$D$14:$J$14</c:f>
              <c:strCache>
                <c:ptCount val="7"/>
                <c:pt idx="0">
                  <c:v>San Francisco de Macorís</c:v>
                </c:pt>
                <c:pt idx="1">
                  <c:v>Arenoso</c:v>
                </c:pt>
                <c:pt idx="2">
                  <c:v>Castillo</c:v>
                </c:pt>
                <c:pt idx="3">
                  <c:v>Pimentel</c:v>
                </c:pt>
                <c:pt idx="4">
                  <c:v>Villa Riva</c:v>
                </c:pt>
                <c:pt idx="5">
                  <c:v>Las Guáranas</c:v>
                </c:pt>
                <c:pt idx="6">
                  <c:v>Eugenio María de Hostos</c:v>
                </c:pt>
              </c:strCache>
            </c:strRef>
          </c:cat>
          <c:val>
            <c:numRef>
              <c:f>'Cuadro 72 y gráfico 71 y 72'!$D$15:$J$15</c:f>
              <c:numCache>
                <c:formatCode>0.0%</c:formatCode>
                <c:ptCount val="7"/>
                <c:pt idx="0">
                  <c:v>0.77913446676970632</c:v>
                </c:pt>
                <c:pt idx="1">
                  <c:v>0.78409090909090906</c:v>
                </c:pt>
                <c:pt idx="2">
                  <c:v>0.76785714285714279</c:v>
                </c:pt>
                <c:pt idx="3">
                  <c:v>0.72819472616632863</c:v>
                </c:pt>
                <c:pt idx="4">
                  <c:v>0.77242598320813072</c:v>
                </c:pt>
                <c:pt idx="5">
                  <c:v>0.8515625</c:v>
                </c:pt>
                <c:pt idx="6">
                  <c:v>0.78378378378378366</c:v>
                </c:pt>
              </c:numCache>
            </c:numRef>
          </c:val>
        </c:ser>
        <c:ser>
          <c:idx val="1"/>
          <c:order val="1"/>
          <c:tx>
            <c:strRef>
              <c:f>'Cuadro 72 y gráfico 71 y 72'!$B$16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89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589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589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72 y gráfico 71 y 72'!$D$16:$J$16</c:f>
              <c:numCache>
                <c:formatCode>0.0%</c:formatCode>
                <c:ptCount val="7"/>
                <c:pt idx="0">
                  <c:v>0.21159196290571872</c:v>
                </c:pt>
                <c:pt idx="1">
                  <c:v>0.14772727272727273</c:v>
                </c:pt>
                <c:pt idx="2">
                  <c:v>0.21173469387755103</c:v>
                </c:pt>
                <c:pt idx="3">
                  <c:v>0.26876267748478699</c:v>
                </c:pt>
                <c:pt idx="4">
                  <c:v>0.21299160406539991</c:v>
                </c:pt>
                <c:pt idx="5">
                  <c:v>0.140625</c:v>
                </c:pt>
                <c:pt idx="6">
                  <c:v>0.20270270270270269</c:v>
                </c:pt>
              </c:numCache>
            </c:numRef>
          </c:val>
        </c:ser>
        <c:ser>
          <c:idx val="2"/>
          <c:order val="2"/>
          <c:tx>
            <c:strRef>
              <c:f>'Cuadro 72 y gráfico 71 y 72'!$B$17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72 y gráfico 71 y 72'!$D$17:$J$17</c:f>
              <c:numCache>
                <c:formatCode>0.0%</c:formatCode>
                <c:ptCount val="7"/>
                <c:pt idx="0">
                  <c:v>9.2735703245749607E-3</c:v>
                </c:pt>
                <c:pt idx="1">
                  <c:v>6.8181818181818177E-2</c:v>
                </c:pt>
                <c:pt idx="2">
                  <c:v>2.0408163265306121E-2</c:v>
                </c:pt>
                <c:pt idx="3">
                  <c:v>3.0425963488843817E-3</c:v>
                </c:pt>
                <c:pt idx="4">
                  <c:v>1.458241272646929E-2</c:v>
                </c:pt>
                <c:pt idx="5">
                  <c:v>7.8125E-3</c:v>
                </c:pt>
                <c:pt idx="6">
                  <c:v>1.3513513513513511E-2</c:v>
                </c:pt>
              </c:numCache>
            </c:numRef>
          </c:val>
        </c:ser>
        <c:axId val="123671296"/>
        <c:axId val="123672832"/>
      </c:barChart>
      <c:catAx>
        <c:axId val="12367129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672832"/>
        <c:crosses val="autoZero"/>
        <c:auto val="1"/>
        <c:lblAlgn val="ctr"/>
        <c:lblOffset val="100"/>
      </c:catAx>
      <c:valAx>
        <c:axId val="12367283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671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919560142733674"/>
          <c:y val="0.81963615372820653"/>
          <c:w val="0.45060886323321214"/>
          <c:h val="0.14910120770986099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73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DUARTE: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2062004318425725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1236966068896559"/>
          <c:y val="0.11851839375693012"/>
          <c:w val="0.71624440944882306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73 y gráfico 73'!$B$26:$B$36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73 y gráfico 73'!$C$26:$C$36</c:f>
              <c:numCache>
                <c:formatCode>0.0%</c:formatCode>
                <c:ptCount val="11"/>
                <c:pt idx="0">
                  <c:v>1.8359541011474717E-2</c:v>
                </c:pt>
                <c:pt idx="1">
                  <c:v>6.7998300042498936E-4</c:v>
                </c:pt>
                <c:pt idx="2">
                  <c:v>1.6999575010624734E-4</c:v>
                </c:pt>
                <c:pt idx="3">
                  <c:v>1.1899702507437314E-3</c:v>
                </c:pt>
                <c:pt idx="4">
                  <c:v>5.8648533786655336E-3</c:v>
                </c:pt>
                <c:pt idx="5">
                  <c:v>4.5048873778155548E-3</c:v>
                </c:pt>
                <c:pt idx="6">
                  <c:v>9.6897577560560982E-3</c:v>
                </c:pt>
                <c:pt idx="7">
                  <c:v>1.5639609009774756E-2</c:v>
                </c:pt>
                <c:pt idx="8">
                  <c:v>0.10692732681682958</c:v>
                </c:pt>
                <c:pt idx="9">
                  <c:v>0.19464513387165322</c:v>
                </c:pt>
                <c:pt idx="10">
                  <c:v>0.64232894177645561</c:v>
                </c:pt>
              </c:numCache>
            </c:numRef>
          </c:val>
        </c:ser>
        <c:gapWidth val="86"/>
        <c:overlap val="-24"/>
        <c:axId val="123751040"/>
        <c:axId val="123773696"/>
      </c:barChart>
      <c:catAx>
        <c:axId val="1237510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46E-2"/>
              <c:y val="0.3483966170895320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773696"/>
        <c:crosses val="autoZero"/>
        <c:auto val="1"/>
        <c:lblAlgn val="ctr"/>
        <c:lblOffset val="100"/>
      </c:catAx>
      <c:valAx>
        <c:axId val="12377369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75104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74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MARIA TRINIDAD SÁNCHEZ: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75 y gráfico 74'!$I$8:$I$17</c:f>
              <c:strCache>
                <c:ptCount val="10"/>
                <c:pt idx="0">
                  <c:v>Servicios financieros, excepto seguros y fondos de pensiones</c:v>
                </c:pt>
                <c:pt idx="1">
                  <c:v>Actividades relacionadas con la salud humana</c:v>
                </c:pt>
                <c:pt idx="2">
                  <c:v>Reparación de computadoras y enseres de uso personal y doméstico</c:v>
                </c:pt>
                <c:pt idx="3">
                  <c:v>Enseñanza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Otras actividades de servicios</c:v>
                </c:pt>
                <c:pt idx="7">
                  <c:v>Actividades de servicio de comidas y bebidas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75 y gráfico 74'!$J$8:$J$17</c:f>
              <c:numCache>
                <c:formatCode>0.0%</c:formatCode>
                <c:ptCount val="10"/>
                <c:pt idx="0">
                  <c:v>1.4891380518570469E-2</c:v>
                </c:pt>
                <c:pt idx="1">
                  <c:v>1.7519271198318198E-2</c:v>
                </c:pt>
                <c:pt idx="2">
                  <c:v>1.9125204391497366E-2</c:v>
                </c:pt>
                <c:pt idx="3">
                  <c:v>3.3286615276804578E-2</c:v>
                </c:pt>
                <c:pt idx="4">
                  <c:v>4.0440317682784506E-2</c:v>
                </c:pt>
                <c:pt idx="5">
                  <c:v>6.4675309507124676E-2</c:v>
                </c:pt>
                <c:pt idx="6">
                  <c:v>7.2850969399673171E-2</c:v>
                </c:pt>
                <c:pt idx="7">
                  <c:v>9.6647979444055399E-2</c:v>
                </c:pt>
                <c:pt idx="8">
                  <c:v>0.1062835786031304</c:v>
                </c:pt>
                <c:pt idx="9">
                  <c:v>0.36425484699836586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9D-49D8-83DF-31C1A81955D9}"/>
            </c:ext>
          </c:extLst>
        </c:ser>
        <c:axId val="124015744"/>
        <c:axId val="124017664"/>
      </c:barChart>
      <c:catAx>
        <c:axId val="1240157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3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017664"/>
        <c:crosses val="autoZero"/>
        <c:auto val="1"/>
        <c:lblAlgn val="ctr"/>
        <c:lblOffset val="100"/>
      </c:catAx>
      <c:valAx>
        <c:axId val="12401766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015744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48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ESPAILLAT: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19"/>
          <c:w val="0.71642662153569603"/>
          <c:h val="0.69669765237679482"/>
        </c:manualLayout>
      </c:layout>
      <c:barChart>
        <c:barDir val="col"/>
        <c:grouping val="clustered"/>
        <c:ser>
          <c:idx val="0"/>
          <c:order val="0"/>
          <c:tx>
            <c:strRef>
              <c:f>'Cuadro 48 y gráfico 47 Y 48'!$B$16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48 y gráfico 47 Y 48'!$D$14:$G$14</c:f>
              <c:strCache>
                <c:ptCount val="4"/>
                <c:pt idx="0">
                  <c:v>Moca</c:v>
                </c:pt>
                <c:pt idx="1">
                  <c:v>Cayetano Germosén</c:v>
                </c:pt>
                <c:pt idx="2">
                  <c:v>Gaspar Hernández</c:v>
                </c:pt>
                <c:pt idx="3">
                  <c:v>Jamao al Norte</c:v>
                </c:pt>
              </c:strCache>
            </c:strRef>
          </c:cat>
          <c:val>
            <c:numRef>
              <c:f>'Cuadro 48 y gráfico 47 Y 48'!$D$16:$G$16</c:f>
              <c:numCache>
                <c:formatCode>0.0%</c:formatCode>
                <c:ptCount val="4"/>
                <c:pt idx="0">
                  <c:v>0.87094646586786861</c:v>
                </c:pt>
                <c:pt idx="1">
                  <c:v>0.94296577946768056</c:v>
                </c:pt>
                <c:pt idx="2">
                  <c:v>0.90895953757225434</c:v>
                </c:pt>
                <c:pt idx="3">
                  <c:v>0.8493975903614458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F1-444E-8DAF-2DF501FA2730}"/>
            </c:ext>
          </c:extLst>
        </c:ser>
        <c:ser>
          <c:idx val="1"/>
          <c:order val="1"/>
          <c:tx>
            <c:strRef>
              <c:f>'Cuadro 48 y gráfico 47 Y 48'!$B$17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4.2819289878113873E-3"/>
                  <c:y val="4.629524402233231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5F1-444E-8DAF-2DF501FA2730}"/>
                </c:ext>
              </c:extLst>
            </c:dLbl>
            <c:dLbl>
              <c:idx val="1"/>
              <c:layout>
                <c:manualLayout>
                  <c:x val="4.8573163327261691E-3"/>
                  <c:y val="4.629524402233231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F1-444E-8DAF-2DF501FA2730}"/>
                </c:ext>
              </c:extLst>
            </c:dLbl>
            <c:dLbl>
              <c:idx val="2"/>
              <c:layout>
                <c:manualLayout>
                  <c:x val="2.4286581663630837E-3"/>
                  <c:y val="9.211425891351220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5F1-444E-8DAF-2DF501FA27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'Cuadro 48 y gráfico 47 Y 48'!$D$17:$G$17</c:f>
              <c:numCache>
                <c:formatCode>0.0%</c:formatCode>
                <c:ptCount val="4"/>
                <c:pt idx="0">
                  <c:v>0.1072881169616357</c:v>
                </c:pt>
                <c:pt idx="1">
                  <c:v>3.8022813688212927E-2</c:v>
                </c:pt>
                <c:pt idx="2">
                  <c:v>7.5144508670520235E-2</c:v>
                </c:pt>
                <c:pt idx="3">
                  <c:v>0.1144578313253012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F1-444E-8DAF-2DF501FA2730}"/>
            </c:ext>
          </c:extLst>
        </c:ser>
        <c:ser>
          <c:idx val="2"/>
          <c:order val="2"/>
          <c:tx>
            <c:strRef>
              <c:f>'Cuadro 48 y gráfico 47 Y 48'!$B$18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8533772308668244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5F1-444E-8DAF-2DF501FA2730}"/>
                </c:ext>
              </c:extLst>
            </c:dLbl>
            <c:dLbl>
              <c:idx val="1"/>
              <c:layout>
                <c:manualLayout>
                  <c:x val="6.3593004769475414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5F1-444E-8DAF-2DF501FA27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'Cuadro 48 y gráfico 47 Y 48'!$D$18:$G$18</c:f>
              <c:numCache>
                <c:formatCode>0.0%</c:formatCode>
                <c:ptCount val="4"/>
                <c:pt idx="0">
                  <c:v>2.1765417170495769E-2</c:v>
                </c:pt>
                <c:pt idx="1">
                  <c:v>1.9011406844106463E-2</c:v>
                </c:pt>
                <c:pt idx="2">
                  <c:v>1.5895953757225436E-2</c:v>
                </c:pt>
                <c:pt idx="3">
                  <c:v>3.614457831325301E-2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5F1-444E-8DAF-2DF501FA2730}"/>
            </c:ext>
          </c:extLst>
        </c:ser>
        <c:axId val="97312768"/>
        <c:axId val="97314304"/>
      </c:barChart>
      <c:catAx>
        <c:axId val="9731276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97314304"/>
        <c:crosses val="autoZero"/>
        <c:auto val="1"/>
        <c:lblAlgn val="ctr"/>
        <c:lblOffset val="100"/>
      </c:catAx>
      <c:valAx>
        <c:axId val="97314304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9731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"/>
          <c:y val="0.37519174686497531"/>
          <c:w val="0.24405107831466422"/>
          <c:h val="0.27739428404782945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75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MARIA TRINIDAD SÁNCHEZ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07"/>
          <c:y val="0.18423616082080738"/>
          <c:w val="0.56127929188435566"/>
          <c:h val="0.81576383917919615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B90-4C5E-B0F0-054A5C0817D8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90-4C5E-B0F0-054A5C0817D8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B90-4C5E-B0F0-054A5C0817D8}"/>
              </c:ext>
            </c:extLst>
          </c:dPt>
          <c:dLbls>
            <c:dLbl>
              <c:idx val="0"/>
              <c:layout>
                <c:manualLayout>
                  <c:x val="-0.15640424909079406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ysClr val="windowText" lastClr="000000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90-4C5E-B0F0-054A5C0817D8}"/>
                </c:ext>
              </c:extLst>
            </c:dLbl>
            <c:dLbl>
              <c:idx val="1"/>
              <c:layout>
                <c:manualLayout>
                  <c:x val="3.9644552937499071E-2"/>
                  <c:y val="0.14939993325576631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90-4C5E-B0F0-054A5C0817D8}"/>
                </c:ext>
              </c:extLst>
            </c:dLbl>
            <c:dLbl>
              <c:idx val="2"/>
              <c:layout>
                <c:manualLayout>
                  <c:x val="1.8114900098735301E-2"/>
                  <c:y val="-2.5836017656883974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ysClr val="windowText" lastClr="000000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90-4C5E-B0F0-054A5C0817D8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0-4C5E-B0F0-054A5C081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solidFill>
                      <a:sysClr val="windowText" lastClr="000000"/>
                    </a:solidFill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76 y gráfico 75 Y 76'!$B$15:$B$17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76 y gráfico 75 Y 76'!$C$15:$C$17</c:f>
              <c:numCache>
                <c:formatCode>0.0%</c:formatCode>
                <c:ptCount val="3"/>
                <c:pt idx="0">
                  <c:v>0.85724008262452078</c:v>
                </c:pt>
                <c:pt idx="1">
                  <c:v>0.124894589475799</c:v>
                </c:pt>
                <c:pt idx="2">
                  <c:v>1.7865327899680154E-2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0-4C5E-B0F0-054A5C0817D8}"/>
            </c:ext>
          </c:extLst>
        </c:ser>
        <c:firstSliceAng val="0"/>
      </c:pieChart>
    </c:plotArea>
    <c:legend>
      <c:legendPos val="r"/>
      <c:layout>
        <c:manualLayout>
          <c:xMode val="edge"/>
          <c:yMode val="edge"/>
          <c:x val="0.71032255183602788"/>
          <c:y val="0.40850602481507992"/>
          <c:w val="0.2745545748180343"/>
          <c:h val="0.30419977332379011"/>
        </c:manualLayout>
      </c:layout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76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MARIA TRINIDAD SÁNCHEZ: Porcentaje de establecimientos por municipio, según su condición</a:t>
            </a:r>
          </a:p>
        </c:rich>
      </c:tx>
      <c:layout>
        <c:manualLayout>
          <c:xMode val="edge"/>
          <c:yMode val="edge"/>
          <c:x val="9.2197208482373005E-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223270254636462"/>
          <c:y val="0.17587827294784028"/>
          <c:w val="0.71642662153569603"/>
          <c:h val="0.69669765237679526"/>
        </c:manualLayout>
      </c:layout>
      <c:barChart>
        <c:barDir val="col"/>
        <c:grouping val="clustered"/>
        <c:ser>
          <c:idx val="0"/>
          <c:order val="0"/>
          <c:tx>
            <c:strRef>
              <c:f>'Cuadro 76 y gráfico 75 Y 76'!$B$15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76 y gráfico 75 Y 76'!$D$14:$G$14</c:f>
              <c:strCache>
                <c:ptCount val="4"/>
                <c:pt idx="0">
                  <c:v>Nagua</c:v>
                </c:pt>
                <c:pt idx="1">
                  <c:v>Cabrera</c:v>
                </c:pt>
                <c:pt idx="2">
                  <c:v>El Factor</c:v>
                </c:pt>
                <c:pt idx="3">
                  <c:v>Río San Juan</c:v>
                </c:pt>
              </c:strCache>
            </c:strRef>
          </c:cat>
          <c:val>
            <c:numRef>
              <c:f>'Cuadro 76 y gráfico 75 Y 76'!$D$15:$G$15</c:f>
              <c:numCache>
                <c:formatCode>0.0%</c:formatCode>
                <c:ptCount val="4"/>
                <c:pt idx="0">
                  <c:v>0.82934109017326374</c:v>
                </c:pt>
                <c:pt idx="1">
                  <c:v>0.86656021897810231</c:v>
                </c:pt>
                <c:pt idx="2">
                  <c:v>0.90841465015534029</c:v>
                </c:pt>
                <c:pt idx="3">
                  <c:v>0.8964124368854639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B6-4A41-AC77-3F0019F4E41F}"/>
            </c:ext>
          </c:extLst>
        </c:ser>
        <c:ser>
          <c:idx val="1"/>
          <c:order val="1"/>
          <c:tx>
            <c:strRef>
              <c:f>'Cuadro 76 y gráfico 75 Y 76'!$B$16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71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6-4A41-AC77-3F0019F4E41F}"/>
                </c:ext>
              </c:extLst>
            </c:dLbl>
            <c:dLbl>
              <c:idx val="1"/>
              <c:layout>
                <c:manualLayout>
                  <c:x val="1.4571948998178498E-2"/>
                  <c:y val="4.629629629629671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B6-4A41-AC77-3F0019F4E41F}"/>
                </c:ext>
              </c:extLst>
            </c:dLbl>
            <c:dLbl>
              <c:idx val="2"/>
              <c:layout>
                <c:manualLayout>
                  <c:x val="1.4571948998178498E-2"/>
                  <c:y val="4.629629629629671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6-4A41-AC77-3F0019F4E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'Cuadro 76 y gráfico 75 Y 76'!$D$16:$G$16</c:f>
              <c:numCache>
                <c:formatCode>0.0%</c:formatCode>
                <c:ptCount val="4"/>
                <c:pt idx="0">
                  <c:v>0.14673074490957416</c:v>
                </c:pt>
                <c:pt idx="1">
                  <c:v>0.11804288321167883</c:v>
                </c:pt>
                <c:pt idx="2">
                  <c:v>8.0689624994530737E-2</c:v>
                </c:pt>
                <c:pt idx="3">
                  <c:v>0.1035875631145361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B6-4A41-AC77-3F0019F4E41F}"/>
            </c:ext>
          </c:extLst>
        </c:ser>
        <c:ser>
          <c:idx val="3"/>
          <c:order val="2"/>
          <c:tx>
            <c:strRef>
              <c:f>'Cuadro 76 y gráfico 75 Y 76'!$B$17</c:f>
              <c:strCache>
                <c:ptCount val="1"/>
                <c:pt idx="0">
                  <c:v>Semifijo</c:v>
                </c:pt>
              </c:strCache>
            </c:strRef>
          </c:tx>
          <c:dLbls>
            <c:dLbl>
              <c:idx val="0"/>
              <c:layout>
                <c:manualLayout>
                  <c:x val="2.1857923497267812E-2"/>
                  <c:y val="9.259259259259390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B6-4A41-AC77-3F0019F4E41F}"/>
                </c:ext>
              </c:extLst>
            </c:dLbl>
            <c:dLbl>
              <c:idx val="1"/>
              <c:layout>
                <c:manualLayout>
                  <c:x val="1.4571948998178498E-2"/>
                  <c:y val="1.388888888888902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B6-4A41-AC77-3F0019F4E41F}"/>
                </c:ext>
              </c:extLst>
            </c:dLbl>
            <c:dLbl>
              <c:idx val="2"/>
              <c:layout>
                <c:manualLayout>
                  <c:x val="1.700060716454159E-2"/>
                  <c:y val="1.85185185185185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B6-4A41-AC77-3F0019F4E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'Cuadro 76 y gráfico 75 Y 76'!$D$17:$G$17</c:f>
              <c:numCache>
                <c:formatCode>0.0%</c:formatCode>
                <c:ptCount val="4"/>
                <c:pt idx="0">
                  <c:v>2.3928164917162063E-2</c:v>
                </c:pt>
                <c:pt idx="1">
                  <c:v>1.5396897810218978E-2</c:v>
                </c:pt>
                <c:pt idx="2">
                  <c:v>1.0895724850129154E-2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EB6-4A41-AC77-3F0019F4E41F}"/>
            </c:ext>
          </c:extLst>
        </c:ser>
        <c:axId val="124155776"/>
        <c:axId val="124157312"/>
      </c:barChart>
      <c:catAx>
        <c:axId val="12415577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157312"/>
        <c:crosses val="autoZero"/>
        <c:auto val="1"/>
        <c:lblAlgn val="ctr"/>
        <c:lblOffset val="100"/>
      </c:catAx>
      <c:valAx>
        <c:axId val="12415731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15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022"/>
          <c:y val="0.37519174686497531"/>
          <c:w val="0.24405107831466422"/>
          <c:h val="0.27739428404782956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77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MARIA TRINIDAD SÁNCHEZ: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1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49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77 y gráfico 77'!$B$26:$B$36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77 y gráfico 77'!$C$26:$C$36</c:f>
              <c:numCache>
                <c:formatCode>0.0%</c:formatCode>
                <c:ptCount val="11"/>
                <c:pt idx="0">
                  <c:v>7.0310675075914278E-2</c:v>
                </c:pt>
                <c:pt idx="1">
                  <c:v>4.3798177995795493E-4</c:v>
                </c:pt>
                <c:pt idx="2">
                  <c:v>1.4599392665265166E-4</c:v>
                </c:pt>
                <c:pt idx="3">
                  <c:v>1.1679514132212133E-3</c:v>
                </c:pt>
                <c:pt idx="4">
                  <c:v>7.1537024059799307E-3</c:v>
                </c:pt>
                <c:pt idx="5">
                  <c:v>6.4237327727166726E-2</c:v>
                </c:pt>
                <c:pt idx="6">
                  <c:v>5.2557813594954596E-3</c:v>
                </c:pt>
                <c:pt idx="7">
                  <c:v>1.8541228684886758E-2</c:v>
                </c:pt>
                <c:pt idx="8">
                  <c:v>7.9858677879000459E-2</c:v>
                </c:pt>
                <c:pt idx="9">
                  <c:v>0.17037491240364447</c:v>
                </c:pt>
                <c:pt idx="10">
                  <c:v>0.58251576734408006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7A-4DD5-B867-6BFAA4EAD46D}"/>
            </c:ext>
          </c:extLst>
        </c:ser>
        <c:gapWidth val="86"/>
        <c:overlap val="-24"/>
        <c:axId val="124104704"/>
        <c:axId val="124106624"/>
      </c:barChart>
      <c:catAx>
        <c:axId val="12410470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78E-2"/>
              <c:y val="0.34839661708953268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106624"/>
        <c:crosses val="autoZero"/>
        <c:auto val="1"/>
        <c:lblAlgn val="ctr"/>
        <c:lblOffset val="100"/>
      </c:catAx>
      <c:valAx>
        <c:axId val="12410662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104704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78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HERMANAS MIRABAL: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50270444171877871"/>
          <c:y val="0.1190052092005538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79 y gráfico 78'!$H$8:$H$17</c:f>
              <c:strCache>
                <c:ptCount val="10"/>
                <c:pt idx="0">
                  <c:v>Reparación de computadoras y enseres de uso personal y doméstico</c:v>
                </c:pt>
                <c:pt idx="1">
                  <c:v>Actividades deportivas, de diversión y esparcimiento</c:v>
                </c:pt>
                <c:pt idx="2">
                  <c:v>Actividades relacionadas con la salud humana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Actividades de servicio de comidas y bebidas</c:v>
                </c:pt>
                <c:pt idx="7">
                  <c:v>Otras actividades de servicios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79 y gráfico 78'!$I$8:$I$17</c:f>
              <c:numCache>
                <c:formatCode>0.0%</c:formatCode>
                <c:ptCount val="10"/>
                <c:pt idx="0">
                  <c:v>1.6544907606360119E-2</c:v>
                </c:pt>
                <c:pt idx="1">
                  <c:v>1.869359690588741E-2</c:v>
                </c:pt>
                <c:pt idx="2">
                  <c:v>3.1370863773098411E-2</c:v>
                </c:pt>
                <c:pt idx="3">
                  <c:v>4.3833261710356682E-2</c:v>
                </c:pt>
                <c:pt idx="4">
                  <c:v>5.0064460678985817E-2</c:v>
                </c:pt>
                <c:pt idx="5">
                  <c:v>5.1783412118607652E-2</c:v>
                </c:pt>
                <c:pt idx="6">
                  <c:v>5.6725397507520411E-2</c:v>
                </c:pt>
                <c:pt idx="7">
                  <c:v>7.5633863343360544E-2</c:v>
                </c:pt>
                <c:pt idx="8">
                  <c:v>0.10163300386764074</c:v>
                </c:pt>
                <c:pt idx="9">
                  <c:v>0.36119467125053717</c:v>
                </c:pt>
              </c:numCache>
            </c:numRef>
          </c:val>
        </c:ser>
        <c:axId val="123402880"/>
        <c:axId val="124269312"/>
      </c:barChart>
      <c:catAx>
        <c:axId val="1234028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6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269312"/>
        <c:crosses val="autoZero"/>
        <c:auto val="1"/>
        <c:lblAlgn val="ctr"/>
        <c:lblOffset val="100"/>
      </c:catAx>
      <c:valAx>
        <c:axId val="12426931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40288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</a:t>
            </a:r>
            <a:r>
              <a:rPr lang="es-DO" sz="900" b="0" baseline="0">
                <a:latin typeface="Franklin Gothic Demi" pitchFamily="34" charset="0"/>
              </a:rPr>
              <a:t> 79</a:t>
            </a:r>
            <a:endParaRPr lang="es-DO" sz="900" b="0">
              <a:latin typeface="Franklin Gothic Demi" pitchFamily="34" charset="0"/>
            </a:endParaRP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HERMANAS MIRABAL: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2745168668661219"/>
          <c:y val="0.17617601454344969"/>
          <c:w val="0.51086971406456994"/>
          <c:h val="0.8498430149061584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8.8351319034081208E-2"/>
                  <c:y val="-0.24970668696624496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4.7205989610466917E-2"/>
                  <c:y val="9.782810381330731E-2"/>
                </c:manualLayout>
              </c:layout>
              <c:showVal val="1"/>
            </c:dLbl>
            <c:dLbl>
              <c:idx val="2"/>
              <c:layout>
                <c:manualLayout>
                  <c:x val="-2.4732844122273116E-2"/>
                  <c:y val="-5.342053181701981E-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ysClr val="windowText" lastClr="000000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80 y gráfico 79 Y 80'!$B$16:$B$18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80 y gráfico 79 Y 80'!$C$16:$C$18</c:f>
              <c:numCache>
                <c:formatCode>0.0%</c:formatCode>
                <c:ptCount val="3"/>
                <c:pt idx="0">
                  <c:v>0.91877954447786847</c:v>
                </c:pt>
                <c:pt idx="1">
                  <c:v>7.00472711645896E-2</c:v>
                </c:pt>
                <c:pt idx="2">
                  <c:v>1.11731843575419E-2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 80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HERMANAS MIRABAL: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9.163802978235977E-3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75"/>
          <c:w val="0.71642662153569603"/>
          <c:h val="0.69669765237679282"/>
        </c:manualLayout>
      </c:layout>
      <c:barChart>
        <c:barDir val="col"/>
        <c:grouping val="clustered"/>
        <c:ser>
          <c:idx val="0"/>
          <c:order val="0"/>
          <c:tx>
            <c:strRef>
              <c:f>'Cuadro 80 y gráfico 79 Y 80'!$B$16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80 y gráfico 79 Y 80'!$D$14:$F$14</c:f>
              <c:strCache>
                <c:ptCount val="3"/>
                <c:pt idx="0">
                  <c:v>Salcedo</c:v>
                </c:pt>
                <c:pt idx="1">
                  <c:v>Tenares</c:v>
                </c:pt>
                <c:pt idx="2">
                  <c:v>Villa Tapia</c:v>
                </c:pt>
              </c:strCache>
            </c:strRef>
          </c:cat>
          <c:val>
            <c:numRef>
              <c:f>'Cuadro 80 y gráfico 79 Y 80'!$D$16:$F$16</c:f>
              <c:numCache>
                <c:formatCode>0.0%</c:formatCode>
                <c:ptCount val="3"/>
                <c:pt idx="0">
                  <c:v>0.83548983364140483</c:v>
                </c:pt>
                <c:pt idx="1">
                  <c:v>0.95908699397071495</c:v>
                </c:pt>
                <c:pt idx="2">
                  <c:v>0.91600000000000004</c:v>
                </c:pt>
              </c:numCache>
            </c:numRef>
          </c:val>
        </c:ser>
        <c:ser>
          <c:idx val="1"/>
          <c:order val="1"/>
          <c:tx>
            <c:strRef>
              <c:f>'Cuadro 80 y gráfico 79 Y 80'!$B$17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97E-3"/>
                </c:manualLayout>
              </c:layout>
              <c:showVal val="1"/>
            </c:dLbl>
            <c:dLbl>
              <c:idx val="1"/>
              <c:layout>
                <c:manualLayout>
                  <c:x val="4.8573163327261691E-3"/>
                  <c:y val="4.6295244022332314E-3"/>
                </c:manualLayout>
              </c:layout>
              <c:showVal val="1"/>
            </c:dLbl>
            <c:dLbl>
              <c:idx val="2"/>
              <c:layout>
                <c:manualLayout>
                  <c:x val="2.4286581663630837E-3"/>
                  <c:y val="9.2114258913512208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80 y gráfico 79 Y 80'!$D$17:$F$17</c:f>
              <c:numCache>
                <c:formatCode>0.0%</c:formatCode>
                <c:ptCount val="3"/>
                <c:pt idx="0">
                  <c:v>0.13955637707948243</c:v>
                </c:pt>
                <c:pt idx="1">
                  <c:v>3.1007751937984496E-2</c:v>
                </c:pt>
                <c:pt idx="2">
                  <c:v>8.2400000000000001E-2</c:v>
                </c:pt>
              </c:numCache>
            </c:numRef>
          </c:val>
        </c:ser>
        <c:ser>
          <c:idx val="2"/>
          <c:order val="2"/>
          <c:tx>
            <c:strRef>
              <c:f>'Cuadro 80 y gráfico 79 Y 80'!$B$18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80 y gráfico 79 Y 80'!$D$18:$F$18</c:f>
              <c:numCache>
                <c:formatCode>0.0%</c:formatCode>
                <c:ptCount val="3"/>
                <c:pt idx="0">
                  <c:v>2.4953789279112754E-2</c:v>
                </c:pt>
                <c:pt idx="1">
                  <c:v>9.905254091300603E-3</c:v>
                </c:pt>
                <c:pt idx="2">
                  <c:v>1.6000000000000001E-3</c:v>
                </c:pt>
              </c:numCache>
            </c:numRef>
          </c:val>
        </c:ser>
        <c:axId val="124595584"/>
        <c:axId val="124609664"/>
      </c:barChart>
      <c:catAx>
        <c:axId val="12459558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609664"/>
        <c:crosses val="autoZero"/>
        <c:auto val="1"/>
        <c:lblAlgn val="ctr"/>
        <c:lblOffset val="100"/>
      </c:catAx>
      <c:valAx>
        <c:axId val="124609664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59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9"/>
          <c:y val="0.37519174686497531"/>
          <c:w val="0.24405107831466422"/>
          <c:h val="0.27739428404782895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81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HERMANAS MIRABAL: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8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4295145044042365"/>
          <c:w val="0.71624440944882328"/>
          <c:h val="0.7367492545107291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81 y gráfico 81'!$B$26:$B$36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81 y gráfico 81'!$C$26:$C$36</c:f>
              <c:numCache>
                <c:formatCode>0.0%</c:formatCode>
                <c:ptCount val="11"/>
                <c:pt idx="0">
                  <c:v>7.1981091534164154E-2</c:v>
                </c:pt>
                <c:pt idx="1">
                  <c:v>2.1486892995272884E-4</c:v>
                </c:pt>
                <c:pt idx="2">
                  <c:v>0</c:v>
                </c:pt>
                <c:pt idx="3">
                  <c:v>6.4460678985818649E-4</c:v>
                </c:pt>
                <c:pt idx="4">
                  <c:v>2.578427159432746E-3</c:v>
                </c:pt>
                <c:pt idx="5">
                  <c:v>5.5865921787709499E-3</c:v>
                </c:pt>
                <c:pt idx="6">
                  <c:v>1.7189514396218307E-3</c:v>
                </c:pt>
                <c:pt idx="7">
                  <c:v>1.0313708637730984E-2</c:v>
                </c:pt>
                <c:pt idx="8">
                  <c:v>6.2526858616244088E-2</c:v>
                </c:pt>
                <c:pt idx="9">
                  <c:v>0.18693596905887408</c:v>
                </c:pt>
                <c:pt idx="10">
                  <c:v>0.65749892565535029</c:v>
                </c:pt>
              </c:numCache>
            </c:numRef>
          </c:val>
        </c:ser>
        <c:gapWidth val="86"/>
        <c:overlap val="-24"/>
        <c:axId val="124569088"/>
        <c:axId val="124571008"/>
      </c:barChart>
      <c:catAx>
        <c:axId val="1245690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6E-2"/>
              <c:y val="0.3483966170895320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571008"/>
        <c:crosses val="autoZero"/>
        <c:auto val="1"/>
        <c:lblAlgn val="ctr"/>
        <c:lblOffset val="100"/>
      </c:catAx>
      <c:valAx>
        <c:axId val="12457100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56908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82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SAMANÁ: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83 y gráfico 82'!$H$8:$H$17</c:f>
              <c:strCache>
                <c:ptCount val="10"/>
                <c:pt idx="0">
                  <c:v>Actividades relacionadas con la salud humana</c:v>
                </c:pt>
                <c:pt idx="1">
                  <c:v>Reparación de computadoras y enseres de uso personal y doméstico</c:v>
                </c:pt>
                <c:pt idx="2">
                  <c:v>Alojamiento</c:v>
                </c:pt>
                <c:pt idx="3">
                  <c:v>Enseñanza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83 y gráfico 82'!$I$8:$I$17</c:f>
              <c:numCache>
                <c:formatCode>0.0%</c:formatCode>
                <c:ptCount val="10"/>
                <c:pt idx="0">
                  <c:v>1.3631158965870027E-2</c:v>
                </c:pt>
                <c:pt idx="1">
                  <c:v>1.8873912414281577E-2</c:v>
                </c:pt>
                <c:pt idx="2">
                  <c:v>2.0222049015301689E-2</c:v>
                </c:pt>
                <c:pt idx="3">
                  <c:v>2.1719978571990702E-2</c:v>
                </c:pt>
                <c:pt idx="4">
                  <c:v>4.3439957143981404E-2</c:v>
                </c:pt>
                <c:pt idx="5">
                  <c:v>4.5686851479014932E-2</c:v>
                </c:pt>
                <c:pt idx="6">
                  <c:v>7.9390266504517748E-2</c:v>
                </c:pt>
                <c:pt idx="7">
                  <c:v>8.1187781972544559E-2</c:v>
                </c:pt>
                <c:pt idx="8">
                  <c:v>0.13975682763908501</c:v>
                </c:pt>
                <c:pt idx="9">
                  <c:v>0.33703415025502814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9D-49D8-83DF-31C1A81955D9}"/>
            </c:ext>
          </c:extLst>
        </c:ser>
        <c:axId val="124793216"/>
        <c:axId val="124795136"/>
      </c:barChart>
      <c:catAx>
        <c:axId val="1247932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795136"/>
        <c:crosses val="autoZero"/>
        <c:auto val="1"/>
        <c:lblAlgn val="ctr"/>
        <c:lblOffset val="100"/>
      </c:catAx>
      <c:valAx>
        <c:axId val="12479513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79321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83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SAMANÁ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09"/>
          <c:y val="0.14635731854273076"/>
          <c:w val="0.51086971406456994"/>
          <c:h val="0.84984301490615966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B90-4C5E-B0F0-054A5C0817D8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90-4C5E-B0F0-054A5C0817D8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B90-4C5E-B0F0-054A5C0817D8}"/>
              </c:ext>
            </c:extLst>
          </c:dPt>
          <c:dLbls>
            <c:dLbl>
              <c:idx val="0"/>
              <c:layout>
                <c:manualLayout>
                  <c:x val="-0.15640424909079412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90-4C5E-B0F0-054A5C0817D8}"/>
                </c:ext>
              </c:extLst>
            </c:dLbl>
            <c:dLbl>
              <c:idx val="1"/>
              <c:layout>
                <c:manualLayout>
                  <c:x val="4.4685510719477663E-2"/>
                  <c:y val="0.1219085243210578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90-4C5E-B0F0-054A5C0817D8}"/>
                </c:ext>
              </c:extLst>
            </c:dLbl>
            <c:dLbl>
              <c:idx val="2"/>
              <c:layout>
                <c:manualLayout>
                  <c:x val="2.3156056343618472E-2"/>
                  <c:y val="9.2746705630868287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90-4C5E-B0F0-054A5C0817D8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0-4C5E-B0F0-054A5C081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84 y gráfico 83 Y 84'!$B$15:$B$17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84 y gráfico 83 Y 84'!$C$15:$C$17</c:f>
              <c:numCache>
                <c:formatCode>0.0%</c:formatCode>
                <c:ptCount val="3"/>
                <c:pt idx="0">
                  <c:v>0.89039120939825167</c:v>
                </c:pt>
                <c:pt idx="1">
                  <c:v>6.8762348898465192E-2</c:v>
                </c:pt>
                <c:pt idx="2">
                  <c:v>4.0846441703283026E-2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0-4C5E-B0F0-054A5C0817D8}"/>
            </c:ext>
          </c:extLst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84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SAMANÁ: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36"/>
          <c:w val="0.71642662153569603"/>
          <c:h val="0.6966976523767956"/>
        </c:manualLayout>
      </c:layout>
      <c:barChart>
        <c:barDir val="col"/>
        <c:grouping val="clustered"/>
        <c:ser>
          <c:idx val="0"/>
          <c:order val="0"/>
          <c:tx>
            <c:strRef>
              <c:f>'Cuadro 84 y gráfico 83 Y 84'!$B$15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84 y gráfico 83 Y 84'!$D$14:$F$14</c:f>
              <c:strCache>
                <c:ptCount val="3"/>
                <c:pt idx="0">
                  <c:v>Samaná</c:v>
                </c:pt>
                <c:pt idx="1">
                  <c:v>Sánchez</c:v>
                </c:pt>
                <c:pt idx="2">
                  <c:v>Las Terrenas</c:v>
                </c:pt>
              </c:strCache>
            </c:strRef>
          </c:cat>
          <c:val>
            <c:numRef>
              <c:f>'Cuadro 84 y gráfico 83 Y 84'!$D$15:$F$15</c:f>
              <c:numCache>
                <c:formatCode>0.0%</c:formatCode>
                <c:ptCount val="3"/>
                <c:pt idx="0">
                  <c:v>0.89373938568871814</c:v>
                </c:pt>
                <c:pt idx="1">
                  <c:v>0.80143070995607379</c:v>
                </c:pt>
                <c:pt idx="2">
                  <c:v>0.94915588903149384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B6-4A41-AC77-3F0019F4E41F}"/>
            </c:ext>
          </c:extLst>
        </c:ser>
        <c:ser>
          <c:idx val="1"/>
          <c:order val="1"/>
          <c:tx>
            <c:strRef>
              <c:f>'Cuadro 84 y gráfico 83 Y 84'!$B$16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100484245261508E-3"/>
                  <c:y val="4.762291311524217E-5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6-4A41-AC77-3F0019F4E41F}"/>
                </c:ext>
              </c:extLst>
            </c:dLbl>
            <c:dLbl>
              <c:idx val="1"/>
              <c:layout>
                <c:manualLayout>
                  <c:x val="9.4327221022414798E-4"/>
                  <c:y val="4.6291636225883363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B6-4A41-AC77-3F0019F4E41F}"/>
                </c:ext>
              </c:extLst>
            </c:dLbl>
            <c:dLbl>
              <c:idx val="2"/>
              <c:layout>
                <c:manualLayout>
                  <c:x val="-1.3281644734782132E-3"/>
                  <c:y val="-1.827998304335669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6-4A41-AC77-3F0019F4E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84 y gráfico 83 Y 84'!$D$14:$F$14</c:f>
              <c:strCache>
                <c:ptCount val="3"/>
                <c:pt idx="0">
                  <c:v>Samaná</c:v>
                </c:pt>
                <c:pt idx="1">
                  <c:v>Sánchez</c:v>
                </c:pt>
                <c:pt idx="2">
                  <c:v>Las Terrenas</c:v>
                </c:pt>
              </c:strCache>
            </c:strRef>
          </c:cat>
          <c:val>
            <c:numRef>
              <c:f>'Cuadro 84 y gráfico 83 Y 84'!$D$16:$F$16</c:f>
              <c:numCache>
                <c:formatCode>0.0%</c:formatCode>
                <c:ptCount val="3"/>
                <c:pt idx="0">
                  <c:v>4.5257293259052388E-2</c:v>
                </c:pt>
                <c:pt idx="1">
                  <c:v>0.17177108640702726</c:v>
                </c:pt>
                <c:pt idx="2">
                  <c:v>3.5855644010446962E-2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B6-4A41-AC77-3F0019F4E41F}"/>
            </c:ext>
          </c:extLst>
        </c:ser>
        <c:ser>
          <c:idx val="3"/>
          <c:order val="2"/>
          <c:tx>
            <c:strRef>
              <c:f>'Cuadro 84 y gráfico 83 Y 84'!$B$17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-3.1279650520686683E-3"/>
                  <c:y val="-2.739580232883255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B6-4A41-AC77-3F0019F4E41F}"/>
                </c:ext>
              </c:extLst>
            </c:dLbl>
            <c:dLbl>
              <c:idx val="1"/>
              <c:layout>
                <c:manualLayout>
                  <c:x val="-1.3281644734782958E-3"/>
                  <c:y val="4.725131008108522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B6-4A41-AC77-3F0019F4E41F}"/>
                </c:ext>
              </c:extLst>
            </c:dLbl>
            <c:dLbl>
              <c:idx val="2"/>
              <c:layout>
                <c:manualLayout>
                  <c:x val="3.3719209289640355E-3"/>
                  <c:y val="1.851845838857774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B6-4A41-AC77-3F0019F4E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84 y gráfico 83 Y 84'!$D$14:$F$14</c:f>
              <c:strCache>
                <c:ptCount val="3"/>
                <c:pt idx="0">
                  <c:v>Samaná</c:v>
                </c:pt>
                <c:pt idx="1">
                  <c:v>Sánchez</c:v>
                </c:pt>
                <c:pt idx="2">
                  <c:v>Las Terrenas</c:v>
                </c:pt>
              </c:strCache>
            </c:strRef>
          </c:cat>
          <c:val>
            <c:numRef>
              <c:f>'Cuadro 84 y gráfico 83 Y 84'!$D$17:$F$17</c:f>
              <c:numCache>
                <c:formatCode>0.0%</c:formatCode>
                <c:ptCount val="3"/>
                <c:pt idx="0">
                  <c:v>6.1003321052229401E-2</c:v>
                </c:pt>
                <c:pt idx="1">
                  <c:v>2.6798203636898933E-2</c:v>
                </c:pt>
                <c:pt idx="2">
                  <c:v>1.4988466958059181E-2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EB6-4A41-AC77-3F0019F4E41F}"/>
            </c:ext>
          </c:extLst>
        </c:ser>
        <c:axId val="123937920"/>
        <c:axId val="123939456"/>
      </c:barChart>
      <c:catAx>
        <c:axId val="12393792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939456"/>
        <c:crosses val="autoZero"/>
        <c:auto val="1"/>
        <c:lblAlgn val="ctr"/>
        <c:lblOffset val="100"/>
      </c:catAx>
      <c:valAx>
        <c:axId val="123939456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393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034"/>
          <c:y val="0.37519174686497531"/>
          <c:w val="0.24405107831466422"/>
          <c:h val="0.27739428404782962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49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ESPAILLAT: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473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49 y gráfico 49 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49 y gráfico 49 '!$C$26:$C$36</c:f>
              <c:numCache>
                <c:formatCode>0.0%</c:formatCode>
                <c:ptCount val="11"/>
                <c:pt idx="0">
                  <c:v>8.7877904150870031E-2</c:v>
                </c:pt>
                <c:pt idx="1">
                  <c:v>5.8326042578011087E-4</c:v>
                </c:pt>
                <c:pt idx="2">
                  <c:v>3.8884028385340719E-4</c:v>
                </c:pt>
                <c:pt idx="3">
                  <c:v>1.3609409934869253E-3</c:v>
                </c:pt>
                <c:pt idx="4">
                  <c:v>6.5130747545445707E-3</c:v>
                </c:pt>
                <c:pt idx="5">
                  <c:v>8.0684358899581997E-3</c:v>
                </c:pt>
                <c:pt idx="6">
                  <c:v>1.3803830076795956E-2</c:v>
                </c:pt>
                <c:pt idx="7">
                  <c:v>2.0025274618450471E-2</c:v>
                </c:pt>
                <c:pt idx="8">
                  <c:v>9.1766306989404106E-2</c:v>
                </c:pt>
                <c:pt idx="9">
                  <c:v>0.13035870516185477</c:v>
                </c:pt>
                <c:pt idx="10">
                  <c:v>0.63925342665500151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31-4FE8-816B-D1B4E72E63DF}"/>
            </c:ext>
          </c:extLst>
        </c:ser>
        <c:gapWidth val="86"/>
        <c:overlap val="-24"/>
        <c:axId val="121128832"/>
        <c:axId val="121139200"/>
      </c:barChart>
      <c:catAx>
        <c:axId val="1211288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57E-2"/>
              <c:y val="0.34839661708953257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139200"/>
        <c:crosses val="autoZero"/>
        <c:auto val="1"/>
        <c:lblAlgn val="ctr"/>
        <c:lblOffset val="100"/>
      </c:catAx>
      <c:valAx>
        <c:axId val="12113920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12883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 85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SAMANÁ: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506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85 y gráfico 85'!$B$26:$B$36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85 y gráfico 85'!$C$26:$C$36</c:f>
              <c:numCache>
                <c:formatCode>0.0%</c:formatCode>
                <c:ptCount val="11"/>
                <c:pt idx="0">
                  <c:v>8.3117318350643996E-2</c:v>
                </c:pt>
                <c:pt idx="1">
                  <c:v>7.4896477834451565E-4</c:v>
                </c:pt>
                <c:pt idx="2">
                  <c:v>2.9958591133780622E-4</c:v>
                </c:pt>
                <c:pt idx="3">
                  <c:v>2.9958591133780622E-4</c:v>
                </c:pt>
                <c:pt idx="4">
                  <c:v>1.6477225123579344E-3</c:v>
                </c:pt>
                <c:pt idx="5">
                  <c:v>4.3439957143981906E-3</c:v>
                </c:pt>
                <c:pt idx="6">
                  <c:v>7.4896477834451563E-3</c:v>
                </c:pt>
                <c:pt idx="7">
                  <c:v>7.7892336947829625E-3</c:v>
                </c:pt>
                <c:pt idx="8">
                  <c:v>7.7592751036491811E-2</c:v>
                </c:pt>
                <c:pt idx="9">
                  <c:v>0.16297473576776658</c:v>
                </c:pt>
                <c:pt idx="10">
                  <c:v>0.65369645853909319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7A-4DD5-B867-6BFAA4EAD46D}"/>
            </c:ext>
          </c:extLst>
        </c:ser>
        <c:gapWidth val="86"/>
        <c:overlap val="-24"/>
        <c:axId val="124464128"/>
        <c:axId val="124490880"/>
      </c:barChart>
      <c:catAx>
        <c:axId val="1244641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91E-2"/>
              <c:y val="0.34839661708953273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490880"/>
        <c:crosses val="autoZero"/>
        <c:auto val="1"/>
        <c:lblAlgn val="ctr"/>
        <c:lblOffset val="100"/>
      </c:catAx>
      <c:valAx>
        <c:axId val="12449088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464128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86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DAJABÓN: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87  y gráfico 86'!$J$8:$J$17</c:f>
              <c:strCache>
                <c:ptCount val="10"/>
                <c:pt idx="0">
                  <c:v>Actividades inmobiliarias</c:v>
                </c:pt>
                <c:pt idx="1">
                  <c:v>Administración pública y la defensa; planes de seguridad social de afiliación obligatoria</c:v>
                </c:pt>
                <c:pt idx="2">
                  <c:v>Enseñanza</c:v>
                </c:pt>
                <c:pt idx="3">
                  <c:v>Depósito y actividades de transporte complementarias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87  y gráfico 86'!$K$8:$K$17</c:f>
              <c:numCache>
                <c:formatCode>0.0%</c:formatCode>
                <c:ptCount val="10"/>
                <c:pt idx="0">
                  <c:v>1.1793843613633686E-2</c:v>
                </c:pt>
                <c:pt idx="1">
                  <c:v>1.4742304517042108E-2</c:v>
                </c:pt>
                <c:pt idx="2">
                  <c:v>1.9263277902268353E-2</c:v>
                </c:pt>
                <c:pt idx="3">
                  <c:v>2.1228918504540634E-2</c:v>
                </c:pt>
                <c:pt idx="4">
                  <c:v>2.6929276251130251E-2</c:v>
                </c:pt>
                <c:pt idx="5">
                  <c:v>3.6757479262491656E-2</c:v>
                </c:pt>
                <c:pt idx="6">
                  <c:v>5.1499783779533764E-2</c:v>
                </c:pt>
                <c:pt idx="7">
                  <c:v>9.4350748909069485E-2</c:v>
                </c:pt>
                <c:pt idx="8">
                  <c:v>9.5137005149978401E-2</c:v>
                </c:pt>
                <c:pt idx="9">
                  <c:v>0.42575775445217606</c:v>
                </c:pt>
              </c:numCache>
            </c:numRef>
          </c:val>
        </c:ser>
        <c:axId val="126429056"/>
        <c:axId val="126439424"/>
      </c:barChart>
      <c:catAx>
        <c:axId val="12642905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9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439424"/>
        <c:crosses val="autoZero"/>
        <c:auto val="1"/>
        <c:lblAlgn val="ctr"/>
        <c:lblOffset val="100"/>
      </c:catAx>
      <c:valAx>
        <c:axId val="12643942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42905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87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DAJABÓN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94"/>
          <c:y val="0.14635731854273049"/>
          <c:w val="0.51086971406456994"/>
          <c:h val="0.8498430149061588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7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0517700410322056"/>
                  <c:y val="-1.5896461218209819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2"/>
              <c:layout>
                <c:manualLayout>
                  <c:x val="3.5758550030017468E-2"/>
                  <c:y val="0.14772941118209479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ysClr val="windowText" lastClr="000000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88 y gráfico 87 y 88'!$B$15:$B$17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88 y gráfico 87 y 88'!$C$15:$C$17</c:f>
              <c:numCache>
                <c:formatCode>0.0%</c:formatCode>
                <c:ptCount val="3"/>
                <c:pt idx="0">
                  <c:v>0.70587767317837258</c:v>
                </c:pt>
                <c:pt idx="1">
                  <c:v>6.6632273134327319E-2</c:v>
                </c:pt>
                <c:pt idx="2">
                  <c:v>0.22749005368730021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88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DAJABÓN: Porcentaje de establecimientos por municipio, según su condición</a:t>
            </a:r>
          </a:p>
        </c:rich>
      </c:tx>
      <c:layout>
        <c:manualLayout>
          <c:xMode val="edge"/>
          <c:yMode val="edge"/>
          <c:x val="0.1922943567796999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97"/>
          <c:w val="0.71642662153569603"/>
          <c:h val="0.69669765237679382"/>
        </c:manualLayout>
      </c:layout>
      <c:barChart>
        <c:barDir val="col"/>
        <c:grouping val="clustered"/>
        <c:ser>
          <c:idx val="0"/>
          <c:order val="0"/>
          <c:tx>
            <c:strRef>
              <c:f>'Cuadro 88 y gráfico 87 y 88'!$B$15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88 y gráfico 87 y 88'!$D$14:$H$14</c:f>
              <c:strCache>
                <c:ptCount val="5"/>
                <c:pt idx="0">
                  <c:v>Dajabón</c:v>
                </c:pt>
                <c:pt idx="1">
                  <c:v>Loma de Cabrera</c:v>
                </c:pt>
                <c:pt idx="2">
                  <c:v>Partido</c:v>
                </c:pt>
                <c:pt idx="3">
                  <c:v>Restauración</c:v>
                </c:pt>
                <c:pt idx="4">
                  <c:v>El Pino</c:v>
                </c:pt>
              </c:strCache>
            </c:strRef>
          </c:cat>
          <c:val>
            <c:numRef>
              <c:f>'Cuadro 88 y gráfico 87 y 88'!$D$15:$H$15</c:f>
              <c:numCache>
                <c:formatCode>0.0%</c:formatCode>
                <c:ptCount val="5"/>
                <c:pt idx="0">
                  <c:v>0.67077997199163797</c:v>
                </c:pt>
                <c:pt idx="1">
                  <c:v>0.73572593800978803</c:v>
                </c:pt>
                <c:pt idx="2">
                  <c:v>0.88483146067415719</c:v>
                </c:pt>
                <c:pt idx="3">
                  <c:v>0.67651835011367323</c:v>
                </c:pt>
                <c:pt idx="4">
                  <c:v>0.78689528475199011</c:v>
                </c:pt>
              </c:numCache>
            </c:numRef>
          </c:val>
        </c:ser>
        <c:ser>
          <c:idx val="1"/>
          <c:order val="1"/>
          <c:tx>
            <c:strRef>
              <c:f>'Cuadro 88 y gráfico 87 y 88'!$B$16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8.0759784545004158E-3"/>
                  <c:y val="4.6295244022332314E-3"/>
                </c:manualLayout>
              </c:layout>
              <c:showVal val="1"/>
            </c:dLbl>
            <c:dLbl>
              <c:idx val="1"/>
              <c:layout>
                <c:manualLayout>
                  <c:x val="3.8624489207925313E-3"/>
                  <c:y val="4.6295244022332314E-3"/>
                </c:manualLayout>
              </c:layout>
              <c:showVal val="1"/>
            </c:dLbl>
            <c:dLbl>
              <c:idx val="2"/>
              <c:layout>
                <c:manualLayout>
                  <c:x val="7.4322838159286602E-3"/>
                  <c:y val="4.6295244022332314E-3"/>
                </c:manualLayout>
              </c:layout>
              <c:showVal val="1"/>
            </c:dLbl>
            <c:dLbl>
              <c:idx val="4"/>
              <c:layout>
                <c:manualLayout>
                  <c:x val="3.569834895136105E-3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88 y gráfico 87 y 88'!$D$14:$H$14</c:f>
              <c:strCache>
                <c:ptCount val="5"/>
                <c:pt idx="0">
                  <c:v>Dajabón</c:v>
                </c:pt>
                <c:pt idx="1">
                  <c:v>Loma de Cabrera</c:v>
                </c:pt>
                <c:pt idx="2">
                  <c:v>Partido</c:v>
                </c:pt>
                <c:pt idx="3">
                  <c:v>Restauración</c:v>
                </c:pt>
                <c:pt idx="4">
                  <c:v>El Pino</c:v>
                </c:pt>
              </c:strCache>
            </c:strRef>
          </c:cat>
          <c:val>
            <c:numRef>
              <c:f>'Cuadro 88 y gráfico 87 y 88'!$D$16:$H$16</c:f>
              <c:numCache>
                <c:formatCode>0.0%</c:formatCode>
                <c:ptCount val="5"/>
                <c:pt idx="0">
                  <c:v>6.6692374824947775E-2</c:v>
                </c:pt>
                <c:pt idx="1">
                  <c:v>0.11256117455138664</c:v>
                </c:pt>
                <c:pt idx="2">
                  <c:v>2.8345250255362612E-2</c:v>
                </c:pt>
                <c:pt idx="3">
                  <c:v>2.5657681065280939E-2</c:v>
                </c:pt>
                <c:pt idx="4">
                  <c:v>6.6748315982853634E-2</c:v>
                </c:pt>
              </c:numCache>
            </c:numRef>
          </c:val>
        </c:ser>
        <c:ser>
          <c:idx val="2"/>
          <c:order val="2"/>
          <c:tx>
            <c:strRef>
              <c:f>'Cuadro 88 y gráfico 87 y 88'!$B$17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3.8624489207925313E-3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3.5698348951361076E-3"/>
                  <c:y val="1.3745704467353986E-2"/>
                </c:manualLayout>
              </c:layout>
              <c:showVal val="1"/>
            </c:dLbl>
            <c:dLbl>
              <c:idx val="2"/>
              <c:layout>
                <c:manualLayout>
                  <c:x val="3.5698348951361076E-3"/>
                  <c:y val="1.3745704467353986E-2"/>
                </c:manualLayout>
              </c:layout>
              <c:showVal val="1"/>
            </c:dLbl>
            <c:dLbl>
              <c:idx val="4"/>
              <c:layout>
                <c:manualLayout>
                  <c:x val="3.5698348951361076E-3"/>
                  <c:y val="9.163802978236003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88 y gráfico 87 y 88'!$D$14:$H$14</c:f>
              <c:strCache>
                <c:ptCount val="5"/>
                <c:pt idx="0">
                  <c:v>Dajabón</c:v>
                </c:pt>
                <c:pt idx="1">
                  <c:v>Loma de Cabrera</c:v>
                </c:pt>
                <c:pt idx="2">
                  <c:v>Partido</c:v>
                </c:pt>
                <c:pt idx="3">
                  <c:v>Restauración</c:v>
                </c:pt>
                <c:pt idx="4">
                  <c:v>El Pino</c:v>
                </c:pt>
              </c:strCache>
            </c:strRef>
          </c:cat>
          <c:val>
            <c:numRef>
              <c:f>'Cuadro 88 y gráfico 87 y 88'!$D$17:$H$17</c:f>
              <c:numCache>
                <c:formatCode>0.0%</c:formatCode>
                <c:ptCount val="5"/>
                <c:pt idx="0">
                  <c:v>0.26252765318341431</c:v>
                </c:pt>
                <c:pt idx="1">
                  <c:v>0.15171288743882547</c:v>
                </c:pt>
                <c:pt idx="2">
                  <c:v>8.682328907048005E-2</c:v>
                </c:pt>
                <c:pt idx="3">
                  <c:v>0.29782396882104584</c:v>
                </c:pt>
                <c:pt idx="4">
                  <c:v>0.14635639926515615</c:v>
                </c:pt>
              </c:numCache>
            </c:numRef>
          </c:val>
        </c:ser>
        <c:axId val="126393344"/>
        <c:axId val="126403328"/>
      </c:barChart>
      <c:catAx>
        <c:axId val="12639334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403328"/>
        <c:crosses val="autoZero"/>
        <c:auto val="1"/>
        <c:lblAlgn val="ctr"/>
        <c:lblOffset val="100"/>
      </c:catAx>
      <c:valAx>
        <c:axId val="126403328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39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4011742564"/>
          <c:y val="0.36144600481640832"/>
          <c:w val="0.24405107831466422"/>
          <c:h val="0.27739428404782918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89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DAJABÓN: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39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89 y gráfico 89'!$B$26:$B$36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89 y gráfico 89'!$C$26:$C$36</c:f>
              <c:numCache>
                <c:formatCode>0.0%</c:formatCode>
                <c:ptCount val="11"/>
                <c:pt idx="0">
                  <c:v>0.13177654597633368</c:v>
                </c:pt>
                <c:pt idx="1">
                  <c:v>7.8625624090891244E-4</c:v>
                </c:pt>
                <c:pt idx="2">
                  <c:v>1.9656406022722811E-4</c:v>
                </c:pt>
                <c:pt idx="3">
                  <c:v>0</c:v>
                </c:pt>
                <c:pt idx="4">
                  <c:v>4.520973385226246E-3</c:v>
                </c:pt>
                <c:pt idx="5">
                  <c:v>2.791209655226639E-2</c:v>
                </c:pt>
                <c:pt idx="6">
                  <c:v>1.2580099854542599E-2</c:v>
                </c:pt>
                <c:pt idx="7">
                  <c:v>8.0591264693163529E-3</c:v>
                </c:pt>
                <c:pt idx="8">
                  <c:v>5.9558910248850114E-2</c:v>
                </c:pt>
                <c:pt idx="9">
                  <c:v>0.12422848606360816</c:v>
                </c:pt>
                <c:pt idx="10">
                  <c:v>0.63038094114872056</c:v>
                </c:pt>
              </c:numCache>
            </c:numRef>
          </c:val>
        </c:ser>
        <c:gapWidth val="86"/>
        <c:overlap val="-24"/>
        <c:axId val="124388480"/>
        <c:axId val="124390400"/>
      </c:barChart>
      <c:catAx>
        <c:axId val="1243884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08E-2"/>
              <c:y val="0.3483966170895323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390400"/>
        <c:crosses val="autoZero"/>
        <c:auto val="1"/>
        <c:lblAlgn val="ctr"/>
        <c:lblOffset val="100"/>
      </c:catAx>
      <c:valAx>
        <c:axId val="12439040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438848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90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MONTE CRISTI: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91 y Gráfico 90'!$K$8:$K$17</c:f>
              <c:strCache>
                <c:ptCount val="10"/>
                <c:pt idx="0">
                  <c:v>Servicios financieros, excepto seguros y fondos de pensiones</c:v>
                </c:pt>
                <c:pt idx="1">
                  <c:v>Enseñanza</c:v>
                </c:pt>
                <c:pt idx="2">
                  <c:v>Administración pública y la defensa; planes de seguridad social de afiliación obligatoria</c:v>
                </c:pt>
                <c:pt idx="3">
                  <c:v>Actividades inmobiliarias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91 y Gráfico 90'!$L$8:$L$17</c:f>
              <c:numCache>
                <c:formatCode>0.0%</c:formatCode>
                <c:ptCount val="10"/>
                <c:pt idx="0">
                  <c:v>1.8563976679963179E-2</c:v>
                </c:pt>
                <c:pt idx="1">
                  <c:v>1.8717397974838908E-2</c:v>
                </c:pt>
                <c:pt idx="2">
                  <c:v>2.0251610923596196E-2</c:v>
                </c:pt>
                <c:pt idx="3">
                  <c:v>3.0223995090518565E-2</c:v>
                </c:pt>
                <c:pt idx="4">
                  <c:v>4.4952439398588527E-2</c:v>
                </c:pt>
                <c:pt idx="5">
                  <c:v>5.3850874501380791E-2</c:v>
                </c:pt>
                <c:pt idx="6">
                  <c:v>7.0266953053083767E-2</c:v>
                </c:pt>
                <c:pt idx="7">
                  <c:v>0.11230438784903345</c:v>
                </c:pt>
                <c:pt idx="8">
                  <c:v>0.1472844430806996</c:v>
                </c:pt>
                <c:pt idx="9">
                  <c:v>0.33031604786744401</c:v>
                </c:pt>
              </c:numCache>
            </c:numRef>
          </c:val>
        </c:ser>
        <c:axId val="126763008"/>
        <c:axId val="126764928"/>
      </c:barChart>
      <c:catAx>
        <c:axId val="1267630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6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764928"/>
        <c:crosses val="autoZero"/>
        <c:auto val="1"/>
        <c:lblAlgn val="ctr"/>
        <c:lblOffset val="100"/>
      </c:catAx>
      <c:valAx>
        <c:axId val="12676492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76300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91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MONTE CRISTI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8"/>
          <c:y val="0.14635731854273029"/>
          <c:w val="0.51086971406456994"/>
          <c:h val="0.8498430149061583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37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6.2328862956402734E-2"/>
                  <c:y val="0.16831358375285074"/>
                </c:manualLayout>
              </c:layout>
              <c:showVal val="1"/>
            </c:dLbl>
            <c:dLbl>
              <c:idx val="2"/>
              <c:layout>
                <c:manualLayout>
                  <c:x val="1.8115098561640099E-2"/>
                  <c:y val="0.138986102147068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92 y gráfico 91 Y 92'!$B$15:$B$17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92 y gráfico 91 Y 92'!$C$15:$C$17</c:f>
              <c:numCache>
                <c:formatCode>0.0%</c:formatCode>
                <c:ptCount val="3"/>
                <c:pt idx="0">
                  <c:v>0.88771893332406404</c:v>
                </c:pt>
                <c:pt idx="1">
                  <c:v>7.8792970338601484E-2</c:v>
                </c:pt>
                <c:pt idx="2">
                  <c:v>3.3488096337334433E-2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92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MONTE CRISTI: Porcentaje de establecimientos por municipio, según su condición</a:t>
            </a:r>
          </a:p>
        </c:rich>
      </c:tx>
      <c:layout>
        <c:manualLayout>
          <c:xMode val="edge"/>
          <c:yMode val="edge"/>
          <c:x val="0.1642650752306151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7"/>
          <c:w val="0.71642662153569603"/>
          <c:h val="0.670567055406734"/>
        </c:manualLayout>
      </c:layout>
      <c:barChart>
        <c:barDir val="col"/>
        <c:grouping val="clustered"/>
        <c:ser>
          <c:idx val="0"/>
          <c:order val="0"/>
          <c:tx>
            <c:strRef>
              <c:f>'Cuadro 92 y gráfico 91 Y 92'!$B$15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92 y gráfico 91 Y 92'!$D$14:$I$14</c:f>
              <c:strCache>
                <c:ptCount val="6"/>
                <c:pt idx="0">
                  <c:v>Monte Cristi</c:v>
                </c:pt>
                <c:pt idx="1">
                  <c:v>Castañuelas</c:v>
                </c:pt>
                <c:pt idx="2">
                  <c:v>Guayubín</c:v>
                </c:pt>
                <c:pt idx="3">
                  <c:v>Las Matas de Santa Cruz</c:v>
                </c:pt>
                <c:pt idx="4">
                  <c:v>Pepillo Salcedo</c:v>
                </c:pt>
                <c:pt idx="5">
                  <c:v>Villa Vásquez</c:v>
                </c:pt>
              </c:strCache>
            </c:strRef>
          </c:cat>
          <c:val>
            <c:numRef>
              <c:f>'Cuadro 92 y gráfico 91 Y 92'!$D$15:$I$15</c:f>
              <c:numCache>
                <c:formatCode>0.0%</c:formatCode>
                <c:ptCount val="6"/>
                <c:pt idx="0">
                  <c:v>0.8402095612311723</c:v>
                </c:pt>
                <c:pt idx="1">
                  <c:v>0.85832349468713109</c:v>
                </c:pt>
                <c:pt idx="2">
                  <c:v>0.91730635031402652</c:v>
                </c:pt>
                <c:pt idx="3">
                  <c:v>0.91499409681227861</c:v>
                </c:pt>
                <c:pt idx="4">
                  <c:v>0.93399339933993397</c:v>
                </c:pt>
                <c:pt idx="5">
                  <c:v>0.87932359723289777</c:v>
                </c:pt>
              </c:numCache>
            </c:numRef>
          </c:val>
        </c:ser>
        <c:ser>
          <c:idx val="1"/>
          <c:order val="1"/>
          <c:tx>
            <c:strRef>
              <c:f>'Cuadro 92 y gráfico 91 Y 92'!$B$16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1930847047161004E-2"/>
                  <c:y val="-2.2861884532474692E-2"/>
                </c:manualLayout>
              </c:layout>
              <c:showVal val="1"/>
            </c:dLbl>
            <c:dLbl>
              <c:idx val="1"/>
              <c:layout>
                <c:manualLayout>
                  <c:x val="6.1223715856810823E-3"/>
                  <c:y val="-3.660758899982864E-2"/>
                </c:manualLayout>
              </c:layout>
              <c:showVal val="1"/>
            </c:dLbl>
            <c:dLbl>
              <c:idx val="2"/>
              <c:layout>
                <c:manualLayout>
                  <c:x val="1.1192080077442795E-2"/>
                  <c:y val="-5.4935194956301045E-2"/>
                </c:manualLayout>
              </c:layout>
              <c:showVal val="1"/>
            </c:dLbl>
            <c:dLbl>
              <c:idx val="3"/>
              <c:layout>
                <c:manualLayout>
                  <c:x val="3.3798056611744824E-3"/>
                  <c:y val="-4.1237113402061876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92 y gráfico 91 Y 92'!$D$16:$I$16</c:f>
              <c:numCache>
                <c:formatCode>0.0%</c:formatCode>
                <c:ptCount val="6"/>
                <c:pt idx="0">
                  <c:v>0.13032089063523247</c:v>
                </c:pt>
                <c:pt idx="1">
                  <c:v>0.10625737898465171</c:v>
                </c:pt>
                <c:pt idx="2">
                  <c:v>5.6524773203070471E-2</c:v>
                </c:pt>
                <c:pt idx="3">
                  <c:v>4.9586776859504134E-2</c:v>
                </c:pt>
                <c:pt idx="4">
                  <c:v>1.4851485148514851E-2</c:v>
                </c:pt>
                <c:pt idx="5">
                  <c:v>8.2244427363566491E-2</c:v>
                </c:pt>
              </c:numCache>
            </c:numRef>
          </c:val>
        </c:ser>
        <c:ser>
          <c:idx val="2"/>
          <c:order val="2"/>
          <c:tx>
            <c:strRef>
              <c:f>'Cuadro 92 y gráfico 91 Y 92'!$B$17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3.3798056611744824E-3"/>
                  <c:y val="-4.1237113402061855E-2"/>
                </c:manualLayout>
              </c:layout>
              <c:showVal val="1"/>
            </c:dLbl>
            <c:dLbl>
              <c:idx val="5"/>
              <c:layout>
                <c:manualLayout>
                  <c:x val="1.3519222644697931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92 y gráfico 91 Y 92'!$D$17:$I$17</c:f>
              <c:numCache>
                <c:formatCode>0.0%</c:formatCode>
                <c:ptCount val="6"/>
                <c:pt idx="0">
                  <c:v>2.9469548133595286E-2</c:v>
                </c:pt>
                <c:pt idx="1">
                  <c:v>3.5419126328217233E-2</c:v>
                </c:pt>
                <c:pt idx="2">
                  <c:v>2.6168876482902996E-2</c:v>
                </c:pt>
                <c:pt idx="3">
                  <c:v>3.541912632821724E-2</c:v>
                </c:pt>
                <c:pt idx="4">
                  <c:v>5.1155115511551157E-2</c:v>
                </c:pt>
                <c:pt idx="5">
                  <c:v>3.8431975403535747E-2</c:v>
                </c:pt>
              </c:numCache>
            </c:numRef>
          </c:val>
        </c:ser>
        <c:axId val="126890752"/>
        <c:axId val="126892288"/>
      </c:barChart>
      <c:catAx>
        <c:axId val="12689075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892288"/>
        <c:crosses val="autoZero"/>
        <c:auto val="1"/>
        <c:lblAlgn val="ctr"/>
        <c:lblOffset val="100"/>
      </c:catAx>
      <c:valAx>
        <c:axId val="126892288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890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298733570851176"/>
          <c:y val="0.37519174686497531"/>
          <c:w val="0.21701266429148841"/>
          <c:h val="0.2773942840478289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93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MONTE CRISTI: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8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306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93 y gráfico 93'!$B$26:$B$36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93 y gráfico 93'!$C$26:$C$36</c:f>
              <c:numCache>
                <c:formatCode>0.0%</c:formatCode>
                <c:ptCount val="11"/>
                <c:pt idx="0">
                  <c:v>9.4206643800216205E-2</c:v>
                </c:pt>
                <c:pt idx="1">
                  <c:v>5.6383028708358778E-4</c:v>
                </c:pt>
                <c:pt idx="2">
                  <c:v>2.8191514354179389E-4</c:v>
                </c:pt>
                <c:pt idx="3">
                  <c:v>1.4095757177089694E-4</c:v>
                </c:pt>
                <c:pt idx="4">
                  <c:v>1.9734060047925574E-3</c:v>
                </c:pt>
                <c:pt idx="5">
                  <c:v>2.2553211483343511E-3</c:v>
                </c:pt>
                <c:pt idx="6">
                  <c:v>4.3696847248978054E-3</c:v>
                </c:pt>
                <c:pt idx="7">
                  <c:v>9.0212845933374045E-3</c:v>
                </c:pt>
                <c:pt idx="8">
                  <c:v>8.5279330921392657E-2</c:v>
                </c:pt>
                <c:pt idx="9">
                  <c:v>0.25104543532396745</c:v>
                </c:pt>
                <c:pt idx="10">
                  <c:v>0.55086219048066531</c:v>
                </c:pt>
              </c:numCache>
            </c:numRef>
          </c:val>
        </c:ser>
        <c:gapWidth val="86"/>
        <c:overlap val="-24"/>
        <c:axId val="126933632"/>
        <c:axId val="125068032"/>
      </c:barChart>
      <c:catAx>
        <c:axId val="1269336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46E-2"/>
              <c:y val="0.3483966170895320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5068032"/>
        <c:crosses val="autoZero"/>
        <c:auto val="1"/>
        <c:lblAlgn val="ctr"/>
        <c:lblOffset val="100"/>
      </c:catAx>
      <c:valAx>
        <c:axId val="12506803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93363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94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SANTIAGO RODRÍGUEZ: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95 y gráfico 94'!$H$8:$H$17</c:f>
              <c:strCache>
                <c:ptCount val="10"/>
                <c:pt idx="0">
                  <c:v>Reparación de computadoras y enseres de uso personal y doméstico</c:v>
                </c:pt>
                <c:pt idx="1">
                  <c:v>Actividades relacionadas con la salud humana</c:v>
                </c:pt>
                <c:pt idx="2">
                  <c:v>Actividades de asociaciones u organizaciones</c:v>
                </c:pt>
                <c:pt idx="3">
                  <c:v>Enseñanza</c:v>
                </c:pt>
                <c:pt idx="4">
                  <c:v>Elaboración de productos alimenticios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servicio de comidas y bebidas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95 y gráfico 94'!$I$8:$I$17</c:f>
              <c:numCache>
                <c:formatCode>0.0%</c:formatCode>
                <c:ptCount val="10"/>
                <c:pt idx="0">
                  <c:v>1.8539538403329548E-2</c:v>
                </c:pt>
                <c:pt idx="1">
                  <c:v>2.2701475595913734E-2</c:v>
                </c:pt>
                <c:pt idx="2">
                  <c:v>2.6485054861899358E-2</c:v>
                </c:pt>
                <c:pt idx="3">
                  <c:v>2.7620128641695045E-2</c:v>
                </c:pt>
                <c:pt idx="4">
                  <c:v>2.9890276201286418E-2</c:v>
                </c:pt>
                <c:pt idx="5">
                  <c:v>4.3511161558834659E-2</c:v>
                </c:pt>
                <c:pt idx="6">
                  <c:v>8.664396519107076E-2</c:v>
                </c:pt>
                <c:pt idx="7">
                  <c:v>0.10139992432841469</c:v>
                </c:pt>
                <c:pt idx="8">
                  <c:v>0.12788497919031402</c:v>
                </c:pt>
                <c:pt idx="9">
                  <c:v>0.328414680287552</c:v>
                </c:pt>
              </c:numCache>
            </c:numRef>
          </c:val>
        </c:ser>
        <c:axId val="126641664"/>
        <c:axId val="126643584"/>
      </c:barChart>
      <c:catAx>
        <c:axId val="12664166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5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643584"/>
        <c:crosses val="autoZero"/>
        <c:auto val="1"/>
        <c:lblAlgn val="ctr"/>
        <c:lblOffset val="100"/>
      </c:catAx>
      <c:valAx>
        <c:axId val="12664358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64166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50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PUERTO PLATA: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51 y gráfico 52'!$N$8:$N$17</c:f>
              <c:strCache>
                <c:ptCount val="10"/>
                <c:pt idx="0">
                  <c:v>Alojamiento</c:v>
                </c:pt>
                <c:pt idx="1">
                  <c:v>Actividades relacionadas con la salud humana</c:v>
                </c:pt>
                <c:pt idx="2">
                  <c:v>Reparación de computadoras y enseres de uso personal y doméstico</c:v>
                </c:pt>
                <c:pt idx="3">
                  <c:v>Enseñanza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Actividades de juegos de azar y apuestas</c:v>
                </c:pt>
                <c:pt idx="7">
                  <c:v>Otras actividades de servicios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51 y gráfico 52'!$O$8:$O$17</c:f>
              <c:numCache>
                <c:formatCode>0.0%</c:formatCode>
                <c:ptCount val="10"/>
                <c:pt idx="0">
                  <c:v>1.5086525661884322E-2</c:v>
                </c:pt>
                <c:pt idx="1">
                  <c:v>1.9024552580979126E-2</c:v>
                </c:pt>
                <c:pt idx="2">
                  <c:v>2.0078390770596047E-2</c:v>
                </c:pt>
                <c:pt idx="3">
                  <c:v>2.6900606419168735E-2</c:v>
                </c:pt>
                <c:pt idx="4">
                  <c:v>3.5719568111226119E-2</c:v>
                </c:pt>
                <c:pt idx="5">
                  <c:v>4.132155006655816E-2</c:v>
                </c:pt>
                <c:pt idx="6">
                  <c:v>9.6453926933885423E-2</c:v>
                </c:pt>
                <c:pt idx="7">
                  <c:v>0.10089114036385141</c:v>
                </c:pt>
                <c:pt idx="8">
                  <c:v>0.13200709954148782</c:v>
                </c:pt>
                <c:pt idx="9">
                  <c:v>0.32397204555539089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9D-49D8-83DF-31C1A81955D9}"/>
            </c:ext>
          </c:extLst>
        </c:ser>
        <c:axId val="121340672"/>
        <c:axId val="121342592"/>
      </c:barChart>
      <c:catAx>
        <c:axId val="1213406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342592"/>
        <c:crosses val="autoZero"/>
        <c:auto val="1"/>
        <c:lblAlgn val="ctr"/>
        <c:lblOffset val="100"/>
      </c:catAx>
      <c:valAx>
        <c:axId val="12134259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34067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95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SANTIAGO RODRÍGUEZ: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78"/>
          <c:y val="0.14635731854273026"/>
          <c:w val="0.51086971406456994"/>
          <c:h val="0.849843014906158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8.8351319034081208E-2"/>
                  <c:y val="-0.24970668696624487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-8.244545991297425E-3"/>
                  <c:y val="1.9685800144547292E-3"/>
                </c:manualLayout>
              </c:layout>
              <c:showVal val="1"/>
            </c:dLbl>
            <c:dLbl>
              <c:idx val="2"/>
              <c:layout>
                <c:manualLayout>
                  <c:x val="2.5676733697512801E-2"/>
                  <c:y val="0.1074477001850179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96 y gráfico 95 Y 96'!$B$15:$B$17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96 y gráfico 95 Y 96'!$C$15:$C$17</c:f>
              <c:numCache>
                <c:formatCode>0.0%</c:formatCode>
                <c:ptCount val="3"/>
                <c:pt idx="0">
                  <c:v>0.93009923327466504</c:v>
                </c:pt>
                <c:pt idx="1">
                  <c:v>2.2883548735154573E-2</c:v>
                </c:pt>
                <c:pt idx="2">
                  <c:v>4.6934140802422405E-2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96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SANTIAGO RODRÍGUEZ: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64"/>
          <c:w val="0.71642662153569603"/>
          <c:h val="0.69669765237679226"/>
        </c:manualLayout>
      </c:layout>
      <c:barChart>
        <c:barDir val="col"/>
        <c:grouping val="clustered"/>
        <c:ser>
          <c:idx val="0"/>
          <c:order val="0"/>
          <c:tx>
            <c:strRef>
              <c:f>'Cuadro 96 y gráfico 95 Y 96'!$B$15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96 y gráfico 95 Y 96'!$D$14:$F$14</c:f>
              <c:strCache>
                <c:ptCount val="3"/>
                <c:pt idx="0">
                  <c:v>San Ignacio de Sabaneta</c:v>
                </c:pt>
                <c:pt idx="1">
                  <c:v>Villa Los Almácigos</c:v>
                </c:pt>
                <c:pt idx="2">
                  <c:v>Monción</c:v>
                </c:pt>
              </c:strCache>
            </c:strRef>
          </c:cat>
          <c:val>
            <c:numRef>
              <c:f>'Cuadro 96 y gráfico 95 Y 96'!$D$15:$F$15</c:f>
              <c:numCache>
                <c:formatCode>0.0%</c:formatCode>
                <c:ptCount val="3"/>
                <c:pt idx="0">
                  <c:v>0.91544393038114136</c:v>
                </c:pt>
                <c:pt idx="1">
                  <c:v>0.9452976867652636</c:v>
                </c:pt>
                <c:pt idx="2">
                  <c:v>0.94037151702786381</c:v>
                </c:pt>
              </c:numCache>
            </c:numRef>
          </c:val>
        </c:ser>
        <c:ser>
          <c:idx val="1"/>
          <c:order val="1"/>
          <c:tx>
            <c:strRef>
              <c:f>'Cuadro 96 y gráfico 95 Y 96'!$B$16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8E-3"/>
                </c:manualLayout>
              </c:layout>
              <c:showVal val="1"/>
            </c:dLbl>
            <c:dLbl>
              <c:idx val="1"/>
              <c:layout>
                <c:manualLayout>
                  <c:x val="4.8573163327261691E-3"/>
                  <c:y val="4.6295244022332314E-3"/>
                </c:manualLayout>
              </c:layout>
              <c:showVal val="1"/>
            </c:dLbl>
            <c:dLbl>
              <c:idx val="2"/>
              <c:layout>
                <c:manualLayout>
                  <c:x val="2.4286581663630837E-3"/>
                  <c:y val="9.2114258913512208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96 y gráfico 95 Y 96'!$D$16:$F$16</c:f>
              <c:numCache>
                <c:formatCode>0.0%</c:formatCode>
                <c:ptCount val="3"/>
                <c:pt idx="0">
                  <c:v>4.1022251597268057E-2</c:v>
                </c:pt>
                <c:pt idx="1">
                  <c:v>9.0064467197573002E-3</c:v>
                </c:pt>
                <c:pt idx="2">
                  <c:v>7.0588235294117554E-3</c:v>
                </c:pt>
              </c:numCache>
            </c:numRef>
          </c:val>
        </c:ser>
        <c:ser>
          <c:idx val="2"/>
          <c:order val="2"/>
          <c:tx>
            <c:strRef>
              <c:f>'Cuadro 96 y gráfico 95 Y 96'!$B$17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96 y gráfico 95 Y 96'!$D$17:$F$17</c:f>
              <c:numCache>
                <c:formatCode>0.0%</c:formatCode>
                <c:ptCount val="3"/>
                <c:pt idx="0">
                  <c:v>4.3369474562135114E-2</c:v>
                </c:pt>
                <c:pt idx="1">
                  <c:v>4.4802867383512544E-2</c:v>
                </c:pt>
                <c:pt idx="2">
                  <c:v>5.3107344632768359E-2</c:v>
                </c:pt>
              </c:numCache>
            </c:numRef>
          </c:val>
        </c:ser>
        <c:axId val="127322368"/>
        <c:axId val="127217664"/>
      </c:barChart>
      <c:catAx>
        <c:axId val="12732236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217664"/>
        <c:crosses val="autoZero"/>
        <c:auto val="1"/>
        <c:lblAlgn val="ctr"/>
        <c:lblOffset val="100"/>
      </c:catAx>
      <c:valAx>
        <c:axId val="127217664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322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878"/>
          <c:y val="0.37519174686497531"/>
          <c:w val="0.24405107831466422"/>
          <c:h val="0.34154107025281638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97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SANTIAGO RODRÍGUEZ: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8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29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97 y gráfico 97'!$B$26:$B$36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97 y gráfico 97'!$C$26:$C$36</c:f>
              <c:numCache>
                <c:formatCode>0.0%</c:formatCode>
                <c:ptCount val="11"/>
                <c:pt idx="0">
                  <c:v>7.6078728236184709E-2</c:v>
                </c:pt>
                <c:pt idx="1">
                  <c:v>7.5700227100681302E-4</c:v>
                </c:pt>
                <c:pt idx="2">
                  <c:v>1.514004542013626E-3</c:v>
                </c:pt>
                <c:pt idx="3">
                  <c:v>0</c:v>
                </c:pt>
                <c:pt idx="4">
                  <c:v>2.4602573807721424E-2</c:v>
                </c:pt>
                <c:pt idx="5">
                  <c:v>1.2869038607115822E-2</c:v>
                </c:pt>
                <c:pt idx="6">
                  <c:v>5.2990158970476911E-3</c:v>
                </c:pt>
                <c:pt idx="7">
                  <c:v>1.5518546555639667E-2</c:v>
                </c:pt>
                <c:pt idx="8">
                  <c:v>7.3807721423164274E-2</c:v>
                </c:pt>
                <c:pt idx="9">
                  <c:v>0.14875094625283874</c:v>
                </c:pt>
                <c:pt idx="10">
                  <c:v>0.64080242240726726</c:v>
                </c:pt>
              </c:numCache>
            </c:numRef>
          </c:val>
        </c:ser>
        <c:gapWidth val="86"/>
        <c:overlap val="-24"/>
        <c:axId val="127361408"/>
        <c:axId val="127363328"/>
      </c:barChart>
      <c:catAx>
        <c:axId val="1273614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32E-2"/>
              <c:y val="0.3483966170895319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363328"/>
        <c:crosses val="autoZero"/>
        <c:auto val="1"/>
        <c:lblAlgn val="ctr"/>
        <c:lblOffset val="100"/>
      </c:catAx>
      <c:valAx>
        <c:axId val="12736332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36140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98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VALVERDE: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99 y gráfico 98'!$H$8:$H$17</c:f>
              <c:strCache>
                <c:ptCount val="10"/>
                <c:pt idx="0">
                  <c:v>Comercio al por mayor, excepto de los vehículos de motor y las motocicletas</c:v>
                </c:pt>
                <c:pt idx="1">
                  <c:v>Enseñanza</c:v>
                </c:pt>
                <c:pt idx="2">
                  <c:v>Reparación de computadoras y enseres de uso personal y doméstico</c:v>
                </c:pt>
                <c:pt idx="3">
                  <c:v>Actividades relacionadas con la salud humana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servicio de comidas y bebidas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99 y gráfico 98'!$I$8:$I$17</c:f>
              <c:numCache>
                <c:formatCode>0.0%</c:formatCode>
                <c:ptCount val="10"/>
                <c:pt idx="0">
                  <c:v>1.6054785178449646E-2</c:v>
                </c:pt>
                <c:pt idx="1">
                  <c:v>1.8328029097522163E-2</c:v>
                </c:pt>
                <c:pt idx="2">
                  <c:v>2.4437372130029552E-2</c:v>
                </c:pt>
                <c:pt idx="3">
                  <c:v>2.9836326437826778E-2</c:v>
                </c:pt>
                <c:pt idx="4">
                  <c:v>3.3672425551261646E-2</c:v>
                </c:pt>
                <c:pt idx="5">
                  <c:v>5.7541486701523072E-2</c:v>
                </c:pt>
                <c:pt idx="6">
                  <c:v>8.794612411911798E-2</c:v>
                </c:pt>
                <c:pt idx="7">
                  <c:v>9.7891566265060237E-2</c:v>
                </c:pt>
                <c:pt idx="8">
                  <c:v>0.11962946124119117</c:v>
                </c:pt>
                <c:pt idx="9">
                  <c:v>0.34979540804728343</c:v>
                </c:pt>
              </c:numCache>
            </c:numRef>
          </c:val>
        </c:ser>
        <c:axId val="126508032"/>
        <c:axId val="126514304"/>
      </c:barChart>
      <c:catAx>
        <c:axId val="1265080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5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514304"/>
        <c:crosses val="autoZero"/>
        <c:auto val="1"/>
        <c:lblAlgn val="ctr"/>
        <c:lblOffset val="100"/>
      </c:catAx>
      <c:valAx>
        <c:axId val="12651430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650803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99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VALVERDE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77"/>
          <c:y val="0.14635731854273024"/>
          <c:w val="0.51086971406456994"/>
          <c:h val="0.849843014906158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0347419238001677"/>
                  <c:y val="-0.23258999182479251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8.2492694084316934E-2"/>
                  <c:y val="0.15082724495503641"/>
                </c:manualLayout>
              </c:layout>
              <c:showVal val="1"/>
            </c:dLbl>
            <c:dLbl>
              <c:idx val="2"/>
              <c:layout>
                <c:manualLayout>
                  <c:x val="1.5594619670650811E-2"/>
                  <c:y val="0.10401342455143936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100 y gráfico 99 y 100'!$B$15:$B$17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100 y gráfico 99 y 100'!$C$15:$C$17</c:f>
              <c:numCache>
                <c:formatCode>0.0%</c:formatCode>
                <c:ptCount val="3"/>
                <c:pt idx="0">
                  <c:v>0.82172459196529224</c:v>
                </c:pt>
                <c:pt idx="1">
                  <c:v>0.14301817802911895</c:v>
                </c:pt>
                <c:pt idx="2">
                  <c:v>3.5257230005588863E-2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100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VALVERDE: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58"/>
          <c:w val="0.71642662153569603"/>
          <c:h val="0.69669765237679204"/>
        </c:manualLayout>
      </c:layout>
      <c:barChart>
        <c:barDir val="col"/>
        <c:grouping val="clustered"/>
        <c:ser>
          <c:idx val="0"/>
          <c:order val="0"/>
          <c:tx>
            <c:strRef>
              <c:f>'Cuadro 100 y gráfico 99 y 100'!$B$15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100 y gráfico 99 y 100'!$D$14:$F$14</c:f>
              <c:strCache>
                <c:ptCount val="3"/>
                <c:pt idx="0">
                  <c:v>Mao</c:v>
                </c:pt>
                <c:pt idx="1">
                  <c:v>Esperanza</c:v>
                </c:pt>
                <c:pt idx="2">
                  <c:v>Laguna Salada</c:v>
                </c:pt>
              </c:strCache>
            </c:strRef>
          </c:cat>
          <c:val>
            <c:numRef>
              <c:f>'Cuadro 100 y gráfico 99 y 100'!$D$15:$F$15</c:f>
              <c:numCache>
                <c:formatCode>0.0%</c:formatCode>
                <c:ptCount val="3"/>
                <c:pt idx="0">
                  <c:v>0.76163108921729616</c:v>
                </c:pt>
                <c:pt idx="1">
                  <c:v>0.88503729706011414</c:v>
                </c:pt>
                <c:pt idx="2">
                  <c:v>0.8898744870866524</c:v>
                </c:pt>
              </c:numCache>
            </c:numRef>
          </c:val>
        </c:ser>
        <c:ser>
          <c:idx val="1"/>
          <c:order val="1"/>
          <c:tx>
            <c:strRef>
              <c:f>'Cuadro 100 y gráfico 99 y 100'!$B$16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7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571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571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100 y gráfico 99 y 100'!$D$16:$F$16</c:f>
              <c:numCache>
                <c:formatCode>0.0%</c:formatCode>
                <c:ptCount val="3"/>
                <c:pt idx="0">
                  <c:v>0.19321291735084839</c:v>
                </c:pt>
                <c:pt idx="1">
                  <c:v>8.9951733216322952E-2</c:v>
                </c:pt>
                <c:pt idx="2">
                  <c:v>8.6471156167028718E-2</c:v>
                </c:pt>
              </c:numCache>
            </c:numRef>
          </c:val>
        </c:ser>
        <c:ser>
          <c:idx val="2"/>
          <c:order val="2"/>
          <c:tx>
            <c:strRef>
              <c:f>'Cuadro 100 y gráfico 99 y 100'!$B$17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100 y gráfico 99 y 100'!$D$17:$F$17</c:f>
              <c:numCache>
                <c:formatCode>0.0%</c:formatCode>
                <c:ptCount val="3"/>
                <c:pt idx="0">
                  <c:v>4.5155993431855501E-2</c:v>
                </c:pt>
                <c:pt idx="1">
                  <c:v>2.5010969723562967E-2</c:v>
                </c:pt>
                <c:pt idx="2">
                  <c:v>2.3654356746319063E-2</c:v>
                </c:pt>
              </c:numCache>
            </c:numRef>
          </c:val>
        </c:ser>
        <c:axId val="127815680"/>
        <c:axId val="127817216"/>
      </c:barChart>
      <c:catAx>
        <c:axId val="1278156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817216"/>
        <c:crosses val="autoZero"/>
        <c:auto val="1"/>
        <c:lblAlgn val="ctr"/>
        <c:lblOffset val="100"/>
      </c:catAx>
      <c:valAx>
        <c:axId val="127817216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815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856"/>
          <c:y val="0.37519174686497531"/>
          <c:w val="0.24405107831466422"/>
          <c:h val="0.27739428404782873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101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VALVERDE: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7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284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101 y gráfico 101'!$B$26:$B$36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101 y gráfico 101'!$C$26:$C$36</c:f>
              <c:numCache>
                <c:formatCode>0.0%</c:formatCode>
                <c:ptCount val="11"/>
                <c:pt idx="0">
                  <c:v>2.2505114798817991E-2</c:v>
                </c:pt>
                <c:pt idx="1">
                  <c:v>1.2786997044782905E-3</c:v>
                </c:pt>
                <c:pt idx="2">
                  <c:v>1.4207774494203227E-4</c:v>
                </c:pt>
                <c:pt idx="3">
                  <c:v>8.5246646965219362E-4</c:v>
                </c:pt>
                <c:pt idx="4">
                  <c:v>3.6940213684928391E-3</c:v>
                </c:pt>
                <c:pt idx="5">
                  <c:v>1.4491929984087291E-2</c:v>
                </c:pt>
                <c:pt idx="6">
                  <c:v>8.8088201864060002E-3</c:v>
                </c:pt>
                <c:pt idx="7">
                  <c:v>1.2076608320072743E-2</c:v>
                </c:pt>
                <c:pt idx="8">
                  <c:v>9.7891566265060237E-2</c:v>
                </c:pt>
                <c:pt idx="9">
                  <c:v>0.18683223459877243</c:v>
                </c:pt>
                <c:pt idx="10">
                  <c:v>0.65142646055921793</c:v>
                </c:pt>
              </c:numCache>
            </c:numRef>
          </c:val>
        </c:ser>
        <c:gapWidth val="86"/>
        <c:overlap val="-24"/>
        <c:axId val="127170432"/>
        <c:axId val="127176704"/>
      </c:barChart>
      <c:catAx>
        <c:axId val="1271704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18E-2"/>
              <c:y val="0.348396617089531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176704"/>
        <c:crosses val="autoZero"/>
        <c:auto val="1"/>
        <c:lblAlgn val="ctr"/>
        <c:lblOffset val="100"/>
      </c:catAx>
      <c:valAx>
        <c:axId val="12717670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17043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102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AZUA: Porcentaje de establecimientos, según principales divisiones de actividad económica</a:t>
            </a:r>
          </a:p>
        </c:rich>
      </c:tx>
      <c:layout>
        <c:manualLayout>
          <c:xMode val="edge"/>
          <c:yMode val="edge"/>
          <c:x val="0.1337069549743367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103 y gráfico 102'!$O$8:$O$17</c:f>
              <c:strCache>
                <c:ptCount val="10"/>
                <c:pt idx="0">
                  <c:v>Telecomunicaciones</c:v>
                </c:pt>
                <c:pt idx="1">
                  <c:v>Reparación de computadoras y enseres de uso personal y doméstico</c:v>
                </c:pt>
                <c:pt idx="2">
                  <c:v>Actividades relacionadas con la salud humana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servicio de comidas y bebidas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103 y gráfico 102'!$P$8:$P$17</c:f>
              <c:numCache>
                <c:formatCode>0.0%</c:formatCode>
                <c:ptCount val="10"/>
                <c:pt idx="0">
                  <c:v>1.4395748545289428E-2</c:v>
                </c:pt>
                <c:pt idx="1">
                  <c:v>1.6817463253842792E-2</c:v>
                </c:pt>
                <c:pt idx="2">
                  <c:v>1.856647943224244E-2</c:v>
                </c:pt>
                <c:pt idx="3">
                  <c:v>2.0584575022703576E-2</c:v>
                </c:pt>
                <c:pt idx="4">
                  <c:v>3.5383942686085232E-2</c:v>
                </c:pt>
                <c:pt idx="5">
                  <c:v>4.2380007399683832E-2</c:v>
                </c:pt>
                <c:pt idx="6">
                  <c:v>8.099290303050688E-2</c:v>
                </c:pt>
                <c:pt idx="7">
                  <c:v>0.10251925599542565</c:v>
                </c:pt>
                <c:pt idx="8">
                  <c:v>0.11489690895025394</c:v>
                </c:pt>
                <c:pt idx="9">
                  <c:v>0.41492045339880934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0-4E4F-8D39-EFC0CF1D56E5}"/>
            </c:ext>
          </c:extLst>
        </c:ser>
        <c:axId val="128017152"/>
        <c:axId val="128019072"/>
      </c:barChart>
      <c:catAx>
        <c:axId val="1280171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67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019072"/>
        <c:crosses val="autoZero"/>
        <c:auto val="1"/>
        <c:lblAlgn val="ctr"/>
        <c:lblOffset val="100"/>
      </c:catAx>
      <c:valAx>
        <c:axId val="12801907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01715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11989026214410342"/>
          <c:y val="8.6698386411508885E-2"/>
          <c:w val="0.60172221777937795"/>
          <c:h val="0.8835211866821033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935-4F9E-B15F-A9ED15F59A84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935-4F9E-B15F-A9ED15F59A84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935-4F9E-B15F-A9ED15F59A84}"/>
              </c:ext>
            </c:extLst>
          </c:dPt>
          <c:dLbls>
            <c:dLbl>
              <c:idx val="0"/>
              <c:layout>
                <c:manualLayout>
                  <c:x val="-0.15640424909079345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35-4F9E-B15F-A9ED15F59A84}"/>
                </c:ext>
              </c:extLst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35-4F9E-B15F-A9ED15F59A84}"/>
                </c:ext>
              </c:extLst>
            </c:dLbl>
            <c:dLbl>
              <c:idx val="2"/>
              <c:layout>
                <c:manualLayout>
                  <c:x val="3.5758550030017468E-2"/>
                  <c:y val="0.14772941118209451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935-4F9E-B15F-A9ED15F59A84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35-4F9E-B15F-A9ED15F59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104 y gráfico 103 Y 104'!$D$24:$F$24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104 y gráfico 103 Y 104'!$D$25:$F$25</c:f>
              <c:numCache>
                <c:formatCode>0.0%</c:formatCode>
                <c:ptCount val="3"/>
                <c:pt idx="0">
                  <c:v>0.64375493714624688</c:v>
                </c:pt>
                <c:pt idx="1">
                  <c:v>0.26746122124742083</c:v>
                </c:pt>
                <c:pt idx="2">
                  <c:v>8.8783841606332251E-2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35-4F9E-B15F-A9ED15F59A84}"/>
            </c:ext>
          </c:extLst>
        </c:ser>
        <c:firstSliceAng val="0"/>
      </c:pieChart>
    </c:plotArea>
    <c:legend>
      <c:legendPos val="r"/>
      <c:layout>
        <c:manualLayout>
          <c:xMode val="edge"/>
          <c:yMode val="edge"/>
          <c:x val="0.71032255183602744"/>
          <c:y val="0.2836267164717618"/>
          <c:w val="0.2745545748180343"/>
          <c:h val="0.33211735325537284"/>
        </c:manualLayout>
      </c:layout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10872057479372321"/>
          <c:y val="6.7839133676117214E-2"/>
          <c:w val="0.70089663647535705"/>
          <c:h val="0.79761505764081087"/>
        </c:manualLayout>
      </c:layout>
      <c:barChart>
        <c:barDir val="bar"/>
        <c:grouping val="clustered"/>
        <c:ser>
          <c:idx val="1"/>
          <c:order val="0"/>
          <c:tx>
            <c:strRef>
              <c:f>'Cuadro 104 y gráfico 103 Y 104'!$F$24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9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9DB-4F3B-BF9E-BBBB0102BBB6}"/>
                </c:ext>
              </c:extLst>
            </c:dLbl>
            <c:dLbl>
              <c:idx val="1"/>
              <c:layout>
                <c:manualLayout>
                  <c:x val="1.4571948998178498E-2"/>
                  <c:y val="4.629629629629659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DB-4F3B-BF9E-BBBB0102BBB6}"/>
                </c:ext>
              </c:extLst>
            </c:dLbl>
            <c:dLbl>
              <c:idx val="2"/>
              <c:layout>
                <c:manualLayout>
                  <c:x val="1.4571948998178498E-2"/>
                  <c:y val="4.629629629629659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DB-4F3B-BF9E-BBBB0102B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104 y gráfico 103 Y 104'!$B$26:$B$35</c:f>
              <c:strCache>
                <c:ptCount val="10"/>
                <c:pt idx="0">
                  <c:v>Estebanía</c:v>
                </c:pt>
                <c:pt idx="1">
                  <c:v>Guayabal</c:v>
                </c:pt>
                <c:pt idx="2">
                  <c:v>Tábara Arriba</c:v>
                </c:pt>
                <c:pt idx="3">
                  <c:v>Pueblo Viejo</c:v>
                </c:pt>
                <c:pt idx="4">
                  <c:v>Sabana Yegua</c:v>
                </c:pt>
                <c:pt idx="5">
                  <c:v>Peralta</c:v>
                </c:pt>
                <c:pt idx="6">
                  <c:v>Padre Las Casas</c:v>
                </c:pt>
                <c:pt idx="7">
                  <c:v>Las Yayas de Viajama</c:v>
                </c:pt>
                <c:pt idx="8">
                  <c:v>Las Charcas</c:v>
                </c:pt>
                <c:pt idx="9">
                  <c:v>Azua</c:v>
                </c:pt>
              </c:strCache>
            </c:strRef>
          </c:cat>
          <c:val>
            <c:numRef>
              <c:f>'Cuadro 104 y gráfico 103 Y 104'!$F$26:$F$35</c:f>
              <c:numCache>
                <c:formatCode>0.0%</c:formatCode>
                <c:ptCount val="10"/>
                <c:pt idx="0">
                  <c:v>6.6666666666666666E-2</c:v>
                </c:pt>
                <c:pt idx="1">
                  <c:v>2.7777777777777776E-2</c:v>
                </c:pt>
                <c:pt idx="2">
                  <c:v>6.9135802469135796E-2</c:v>
                </c:pt>
                <c:pt idx="3">
                  <c:v>8.7866108786610872E-2</c:v>
                </c:pt>
                <c:pt idx="4">
                  <c:v>9.637046307884857E-2</c:v>
                </c:pt>
                <c:pt idx="5">
                  <c:v>0.12121212121212122</c:v>
                </c:pt>
                <c:pt idx="6">
                  <c:v>4.9904030710172742E-2</c:v>
                </c:pt>
                <c:pt idx="7">
                  <c:v>5.6847545219638244E-2</c:v>
                </c:pt>
                <c:pt idx="8">
                  <c:v>9.1216216216216214E-2</c:v>
                </c:pt>
                <c:pt idx="9">
                  <c:v>9.5965103598691384E-2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9DB-4F3B-BF9E-BBBB0102BBB6}"/>
            </c:ext>
          </c:extLst>
        </c:ser>
        <c:ser>
          <c:idx val="2"/>
          <c:order val="1"/>
          <c:tx>
            <c:strRef>
              <c:f>'Cuadro 104 y gráfico 103 Y 104'!$E$24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9DB-4F3B-BF9E-BBBB0102B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104 y gráfico 103 Y 104'!$B$26:$B$35</c:f>
              <c:strCache>
                <c:ptCount val="10"/>
                <c:pt idx="0">
                  <c:v>Estebanía</c:v>
                </c:pt>
                <c:pt idx="1">
                  <c:v>Guayabal</c:v>
                </c:pt>
                <c:pt idx="2">
                  <c:v>Tábara Arriba</c:v>
                </c:pt>
                <c:pt idx="3">
                  <c:v>Pueblo Viejo</c:v>
                </c:pt>
                <c:pt idx="4">
                  <c:v>Sabana Yegua</c:v>
                </c:pt>
                <c:pt idx="5">
                  <c:v>Peralta</c:v>
                </c:pt>
                <c:pt idx="6">
                  <c:v>Padre Las Casas</c:v>
                </c:pt>
                <c:pt idx="7">
                  <c:v>Las Yayas de Viajama</c:v>
                </c:pt>
                <c:pt idx="8">
                  <c:v>Las Charcas</c:v>
                </c:pt>
                <c:pt idx="9">
                  <c:v>Azua</c:v>
                </c:pt>
              </c:strCache>
            </c:strRef>
          </c:cat>
          <c:val>
            <c:numRef>
              <c:f>'Cuadro 104 y gráfico 103 Y 104'!$E$26:$E$35</c:f>
              <c:numCache>
                <c:formatCode>0.0%</c:formatCode>
                <c:ptCount val="10"/>
                <c:pt idx="0">
                  <c:v>0.20952380952380953</c:v>
                </c:pt>
                <c:pt idx="1">
                  <c:v>0.27777777777777779</c:v>
                </c:pt>
                <c:pt idx="2">
                  <c:v>0.36049382716049377</c:v>
                </c:pt>
                <c:pt idx="3">
                  <c:v>0.30125523012552302</c:v>
                </c:pt>
                <c:pt idx="4">
                  <c:v>0.26408010012515648</c:v>
                </c:pt>
                <c:pt idx="5">
                  <c:v>0.22943722943722944</c:v>
                </c:pt>
                <c:pt idx="6">
                  <c:v>0.18809980806142035</c:v>
                </c:pt>
                <c:pt idx="7">
                  <c:v>0.27906976744186046</c:v>
                </c:pt>
                <c:pt idx="8">
                  <c:v>0.23986486486486486</c:v>
                </c:pt>
                <c:pt idx="9">
                  <c:v>0.27113585490443665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9DB-4F3B-BF9E-BBBB0102BBB6}"/>
            </c:ext>
          </c:extLst>
        </c:ser>
        <c:ser>
          <c:idx val="3"/>
          <c:order val="2"/>
          <c:tx>
            <c:strRef>
              <c:f>'Cuadro 104 y gráfico 103 Y 104'!$D$24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dLbls>
            <c:dLbl>
              <c:idx val="0"/>
              <c:layout>
                <c:manualLayout>
                  <c:x val="2.1857923497267812E-2"/>
                  <c:y val="9.259259259259354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9DB-4F3B-BF9E-BBBB0102BBB6}"/>
                </c:ext>
              </c:extLst>
            </c:dLbl>
            <c:dLbl>
              <c:idx val="1"/>
              <c:layout>
                <c:manualLayout>
                  <c:x val="1.4571948998178498E-2"/>
                  <c:y val="1.38888888888889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9DB-4F3B-BF9E-BBBB0102BBB6}"/>
                </c:ext>
              </c:extLst>
            </c:dLbl>
            <c:dLbl>
              <c:idx val="2"/>
              <c:layout>
                <c:manualLayout>
                  <c:x val="1.700060716454159E-2"/>
                  <c:y val="1.85185185185185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9DB-4F3B-BF9E-BBBB0102B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104 y gráfico 103 Y 104'!$B$26:$B$35</c:f>
              <c:strCache>
                <c:ptCount val="10"/>
                <c:pt idx="0">
                  <c:v>Estebanía</c:v>
                </c:pt>
                <c:pt idx="1">
                  <c:v>Guayabal</c:v>
                </c:pt>
                <c:pt idx="2">
                  <c:v>Tábara Arriba</c:v>
                </c:pt>
                <c:pt idx="3">
                  <c:v>Pueblo Viejo</c:v>
                </c:pt>
                <c:pt idx="4">
                  <c:v>Sabana Yegua</c:v>
                </c:pt>
                <c:pt idx="5">
                  <c:v>Peralta</c:v>
                </c:pt>
                <c:pt idx="6">
                  <c:v>Padre Las Casas</c:v>
                </c:pt>
                <c:pt idx="7">
                  <c:v>Las Yayas de Viajama</c:v>
                </c:pt>
                <c:pt idx="8">
                  <c:v>Las Charcas</c:v>
                </c:pt>
                <c:pt idx="9">
                  <c:v>Azua</c:v>
                </c:pt>
              </c:strCache>
            </c:strRef>
          </c:cat>
          <c:val>
            <c:numRef>
              <c:f>'Cuadro 104 y gráfico 103 Y 104'!$D$26:$D$35</c:f>
              <c:numCache>
                <c:formatCode>0.0%</c:formatCode>
                <c:ptCount val="10"/>
                <c:pt idx="0">
                  <c:v>0.72380952380952379</c:v>
                </c:pt>
                <c:pt idx="1">
                  <c:v>0.69444444444444442</c:v>
                </c:pt>
                <c:pt idx="2">
                  <c:v>0.57037037037037031</c:v>
                </c:pt>
                <c:pt idx="3">
                  <c:v>0.61087866108786615</c:v>
                </c:pt>
                <c:pt idx="4">
                  <c:v>0.63954943679599496</c:v>
                </c:pt>
                <c:pt idx="5">
                  <c:v>0.64935064935064934</c:v>
                </c:pt>
                <c:pt idx="6">
                  <c:v>0.76199616122840697</c:v>
                </c:pt>
                <c:pt idx="7">
                  <c:v>0.66408268733850129</c:v>
                </c:pt>
                <c:pt idx="8">
                  <c:v>0.66891891891891897</c:v>
                </c:pt>
                <c:pt idx="9">
                  <c:v>0.63289904149687193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9DB-4F3B-BF9E-BBBB0102BBB6}"/>
            </c:ext>
          </c:extLst>
        </c:ser>
        <c:axId val="127124608"/>
        <c:axId val="127126144"/>
      </c:barChart>
      <c:catAx>
        <c:axId val="127124608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126144"/>
        <c:crosses val="autoZero"/>
        <c:auto val="1"/>
        <c:lblAlgn val="ctr"/>
        <c:lblOffset val="100"/>
      </c:catAx>
      <c:valAx>
        <c:axId val="12712614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124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22944397969132"/>
          <c:y val="0.26555385887841199"/>
          <c:w val="0.16521086233482959"/>
          <c:h val="0.33574066086772691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51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PUERTO PLATA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2"/>
          <c:y val="0.14635731854273104"/>
          <c:w val="0.51086971406456994"/>
          <c:h val="0.84984301490616054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B90-4C5E-B0F0-054A5C0817D8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90-4C5E-B0F0-054A5C0817D8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B90-4C5E-B0F0-054A5C0817D8}"/>
              </c:ext>
            </c:extLst>
          </c:dPt>
          <c:dLbls>
            <c:dLbl>
              <c:idx val="0"/>
              <c:layout>
                <c:manualLayout>
                  <c:x val="-0.15640424909079462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90-4C5E-B0F0-054A5C0817D8}"/>
                </c:ext>
              </c:extLst>
            </c:dLbl>
            <c:dLbl>
              <c:idx val="1"/>
              <c:layout>
                <c:manualLayout>
                  <c:x val="4.4685510719477663E-2"/>
                  <c:y val="0.1219085243210578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90-4C5E-B0F0-054A5C0817D8}"/>
                </c:ext>
              </c:extLst>
            </c:dLbl>
            <c:dLbl>
              <c:idx val="2"/>
              <c:layout>
                <c:manualLayout>
                  <c:x val="2.3156056343618388E-2"/>
                  <c:y val="9.2746705630868287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90-4C5E-B0F0-054A5C0817D8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0-4C5E-B0F0-054A5C081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52 y gráfico 51 Y 52'!$B$15:$B$17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52 y gráfico 51 Y 52'!$C$15:$C$17</c:f>
              <c:numCache>
                <c:formatCode>0.0%</c:formatCode>
                <c:ptCount val="3"/>
                <c:pt idx="0">
                  <c:v>0.85652925219984943</c:v>
                </c:pt>
                <c:pt idx="1">
                  <c:v>0.10807096482588302</c:v>
                </c:pt>
                <c:pt idx="2">
                  <c:v>3.5399782974267449E-2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0-4C5E-B0F0-054A5C0817D8}"/>
            </c:ext>
          </c:extLst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22554481279231128"/>
          <c:y val="5.9415923932991388E-3"/>
          <c:w val="0.71624440944882328"/>
          <c:h val="0.877276989452835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105 y gráfico 105'!$B$26:$B$36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105 y gráfico 105'!$C$26:$C$36</c:f>
              <c:numCache>
                <c:formatCode>0.0%</c:formatCode>
                <c:ptCount val="11"/>
                <c:pt idx="0">
                  <c:v>3.1314116578655272E-2</c:v>
                </c:pt>
                <c:pt idx="1">
                  <c:v>2.6907941206148463E-4</c:v>
                </c:pt>
                <c:pt idx="2">
                  <c:v>1.3453970603074231E-4</c:v>
                </c:pt>
                <c:pt idx="3">
                  <c:v>4.0361911809222694E-4</c:v>
                </c:pt>
                <c:pt idx="4">
                  <c:v>2.2871750025226195E-3</c:v>
                </c:pt>
                <c:pt idx="5">
                  <c:v>2.6907941206148465E-3</c:v>
                </c:pt>
                <c:pt idx="6">
                  <c:v>1.385758972116646E-2</c:v>
                </c:pt>
                <c:pt idx="7">
                  <c:v>5.2470485351989509E-3</c:v>
                </c:pt>
                <c:pt idx="8">
                  <c:v>6.5520836836971505E-2</c:v>
                </c:pt>
                <c:pt idx="9">
                  <c:v>0.14315024721670982</c:v>
                </c:pt>
                <c:pt idx="10">
                  <c:v>0.73512495375197606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F7-4321-AD36-8D79546D165C}"/>
            </c:ext>
          </c:extLst>
        </c:ser>
        <c:gapWidth val="86"/>
        <c:overlap val="-24"/>
        <c:axId val="127691392"/>
        <c:axId val="127701760"/>
      </c:barChart>
      <c:catAx>
        <c:axId val="12769139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6E-2"/>
              <c:y val="0.34839661708953207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701760"/>
        <c:crosses val="autoZero"/>
        <c:auto val="1"/>
        <c:lblAlgn val="ctr"/>
        <c:lblOffset val="100"/>
      </c:catAx>
      <c:valAx>
        <c:axId val="12770176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69139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106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PERAVIA: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107 y gráfico 106'!$G$8:$G$17</c:f>
              <c:strCache>
                <c:ptCount val="10"/>
                <c:pt idx="0">
                  <c:v>Servicios financieros, excepto seguros y fondos de pensiones</c:v>
                </c:pt>
                <c:pt idx="1">
                  <c:v>Actividades relacionadas con la salud humana</c:v>
                </c:pt>
                <c:pt idx="2">
                  <c:v>Reparación de computadoras y enseres de uso personal y doméstico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Actividades de servicio de comidas y bebidas</c:v>
                </c:pt>
                <c:pt idx="7">
                  <c:v>Otras actividades de servicios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107 y gráfico 106'!$H$8:$H$17</c:f>
              <c:numCache>
                <c:formatCode>0.0%</c:formatCode>
                <c:ptCount val="10"/>
                <c:pt idx="0">
                  <c:v>1.2987012987012988E-2</c:v>
                </c:pt>
                <c:pt idx="1">
                  <c:v>1.5500628403854211E-2</c:v>
                </c:pt>
                <c:pt idx="2">
                  <c:v>1.7176372015081692E-2</c:v>
                </c:pt>
                <c:pt idx="3">
                  <c:v>1.8014243820695434E-2</c:v>
                </c:pt>
                <c:pt idx="4">
                  <c:v>2.8766931992738446E-2</c:v>
                </c:pt>
                <c:pt idx="5">
                  <c:v>4.0497137271330821E-2</c:v>
                </c:pt>
                <c:pt idx="6">
                  <c:v>8.7836894288507189E-2</c:v>
                </c:pt>
                <c:pt idx="7">
                  <c:v>9.6913838849322725E-2</c:v>
                </c:pt>
                <c:pt idx="8">
                  <c:v>0.11199553135037006</c:v>
                </c:pt>
                <c:pt idx="9">
                  <c:v>0.3689428850719173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A0-49CB-8F6F-299E2107265D}"/>
            </c:ext>
          </c:extLst>
        </c:ser>
        <c:axId val="128320640"/>
        <c:axId val="128322560"/>
      </c:barChart>
      <c:catAx>
        <c:axId val="1283206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62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322560"/>
        <c:crosses val="autoZero"/>
        <c:auto val="1"/>
        <c:lblAlgn val="ctr"/>
        <c:lblOffset val="100"/>
      </c:catAx>
      <c:valAx>
        <c:axId val="12832256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320640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107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PERAVIA: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8"/>
          <c:y val="0.14635731854273029"/>
          <c:w val="0.51086971406456994"/>
          <c:h val="0.8498430149061583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8C3-4D6A-B637-8E95F42E306F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C3-4D6A-B637-8E95F42E306F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8C3-4D6A-B637-8E95F42E306F}"/>
              </c:ext>
            </c:extLst>
          </c:dPt>
          <c:dLbls>
            <c:dLbl>
              <c:idx val="0"/>
              <c:layout>
                <c:manualLayout>
                  <c:x val="-8.8351319034081208E-2"/>
                  <c:y val="-0.2497066869662449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8C3-4D6A-B637-8E95F42E306F}"/>
                </c:ext>
              </c:extLst>
            </c:dLbl>
            <c:dLbl>
              <c:idx val="1"/>
              <c:layout>
                <c:manualLayout>
                  <c:x val="0.10265612828642211"/>
                  <c:y val="7.575920356894172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8C3-4D6A-B637-8E95F42E306F}"/>
                </c:ext>
              </c:extLst>
            </c:dLbl>
            <c:dLbl>
              <c:idx val="2"/>
              <c:layout>
                <c:manualLayout>
                  <c:x val="3.5758649261469919E-2"/>
                  <c:y val="0.10744756603309781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8C3-4D6A-B637-8E95F42E306F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C3-4D6A-B637-8E95F42E3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108 y gráfico 107 Y 108'!$B$15:$B$17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108 y gráfico 107 Y 108'!$C$15:$C$17</c:f>
              <c:numCache>
                <c:formatCode>0.0%</c:formatCode>
                <c:ptCount val="3"/>
                <c:pt idx="0">
                  <c:v>0.72128109338992341</c:v>
                </c:pt>
                <c:pt idx="1">
                  <c:v>0.23659881367354244</c:v>
                </c:pt>
                <c:pt idx="2">
                  <c:v>4.2120092936534105E-2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C3-4D6A-B637-8E95F42E306F}"/>
            </c:ext>
          </c:extLst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108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PERAVIA: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7"/>
          <c:w val="0.71642662153569603"/>
          <c:h val="0.6966976523767926"/>
        </c:manualLayout>
      </c:layout>
      <c:barChart>
        <c:barDir val="col"/>
        <c:grouping val="clustered"/>
        <c:ser>
          <c:idx val="0"/>
          <c:order val="0"/>
          <c:tx>
            <c:strRef>
              <c:f>'Cuadro 108 y gráfico 107 Y 108'!$B$15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108 y gráfico 107 Y 108'!$D$14:$E$14</c:f>
              <c:strCache>
                <c:ptCount val="2"/>
                <c:pt idx="0">
                  <c:v>Baní </c:v>
                </c:pt>
                <c:pt idx="1">
                  <c:v>Nizao</c:v>
                </c:pt>
              </c:strCache>
            </c:strRef>
          </c:cat>
          <c:val>
            <c:numRef>
              <c:f>'Cuadro 108 y gráfico 107 Y 108'!$D$15:$E$15</c:f>
              <c:numCache>
                <c:formatCode>0.0%</c:formatCode>
                <c:ptCount val="2"/>
                <c:pt idx="0">
                  <c:v>0.72889114954221768</c:v>
                </c:pt>
                <c:pt idx="1">
                  <c:v>0.68286445012787722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B-40D0-A3F0-CB4066E7B95B}"/>
            </c:ext>
          </c:extLst>
        </c:ser>
        <c:ser>
          <c:idx val="1"/>
          <c:order val="1"/>
          <c:tx>
            <c:strRef>
              <c:f>'Cuadro 108 y gráfico 107 Y 108'!$B$16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8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1B-40D0-A3F0-CB4066E7B95B}"/>
                </c:ext>
              </c:extLst>
            </c:dLbl>
            <c:dLbl>
              <c:idx val="1"/>
              <c:layout>
                <c:manualLayout>
                  <c:x val="4.8573163327261691E-3"/>
                  <c:y val="4.629524402233231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1B-40D0-A3F0-CB4066E7B95B}"/>
                </c:ext>
              </c:extLst>
            </c:dLbl>
            <c:dLbl>
              <c:idx val="2"/>
              <c:layout>
                <c:manualLayout>
                  <c:x val="2.4286581663630837E-3"/>
                  <c:y val="9.211425891351220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1B-40D0-A3F0-CB4066E7B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'Cuadro 108 y gráfico 107 Y 108'!$D$16:$E$16</c:f>
              <c:numCache>
                <c:formatCode>0.0%</c:formatCode>
                <c:ptCount val="2"/>
                <c:pt idx="0">
                  <c:v>0.23618175652763648</c:v>
                </c:pt>
                <c:pt idx="1">
                  <c:v>0.23870417732310314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1B-40D0-A3F0-CB4066E7B95B}"/>
            </c:ext>
          </c:extLst>
        </c:ser>
        <c:ser>
          <c:idx val="2"/>
          <c:order val="2"/>
          <c:tx>
            <c:strRef>
              <c:f>'Cuadro 108 y gráfico 107 Y 108'!$B$17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1B-40D0-A3F0-CB4066E7B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'Cuadro 108 y gráfico 107 Y 108'!$D$17:$E$17</c:f>
              <c:numCache>
                <c:formatCode>0.0%</c:formatCode>
                <c:ptCount val="2"/>
                <c:pt idx="0">
                  <c:v>3.4927093930145814E-2</c:v>
                </c:pt>
                <c:pt idx="1">
                  <c:v>7.8431372549019607E-2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C1B-40D0-A3F0-CB4066E7B95B}"/>
            </c:ext>
          </c:extLst>
        </c:ser>
        <c:axId val="127596416"/>
        <c:axId val="127597952"/>
      </c:barChart>
      <c:catAx>
        <c:axId val="12759641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597952"/>
        <c:crosses val="autoZero"/>
        <c:auto val="1"/>
        <c:lblAlgn val="ctr"/>
        <c:lblOffset val="100"/>
      </c:catAx>
      <c:valAx>
        <c:axId val="12759795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59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889"/>
          <c:y val="0.26064417205581258"/>
          <c:w val="0.24405107831466422"/>
          <c:h val="0.43776100152429398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109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PERAVIA: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998599475065619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306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109 y gráfico 109'!$B$26:$B$36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109 y gráfico 109'!$C$26:$C$36</c:f>
              <c:numCache>
                <c:formatCode>0.0%</c:formatCode>
                <c:ptCount val="11"/>
                <c:pt idx="0">
                  <c:v>0.11702276218405251</c:v>
                </c:pt>
                <c:pt idx="1">
                  <c:v>6.9822650467811758E-4</c:v>
                </c:pt>
                <c:pt idx="2">
                  <c:v>0</c:v>
                </c:pt>
                <c:pt idx="3">
                  <c:v>6.9822650467811758E-4</c:v>
                </c:pt>
                <c:pt idx="4">
                  <c:v>2.5136154168412233E-3</c:v>
                </c:pt>
                <c:pt idx="5">
                  <c:v>4.329004329004329E-3</c:v>
                </c:pt>
                <c:pt idx="6">
                  <c:v>8.0994274542661639E-3</c:v>
                </c:pt>
                <c:pt idx="7">
                  <c:v>1.3266303588884235E-2</c:v>
                </c:pt>
                <c:pt idx="8">
                  <c:v>5.446166736489317E-2</c:v>
                </c:pt>
                <c:pt idx="9">
                  <c:v>0.15542521994134897</c:v>
                </c:pt>
                <c:pt idx="10">
                  <c:v>0.64348554671135316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A2-41E3-AC61-1A3287AC5790}"/>
            </c:ext>
          </c:extLst>
        </c:ser>
        <c:gapWidth val="86"/>
        <c:overlap val="-24"/>
        <c:axId val="127660032"/>
        <c:axId val="127661952"/>
      </c:barChart>
      <c:catAx>
        <c:axId val="1276600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46E-2"/>
              <c:y val="0.34839661708953201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661952"/>
        <c:crosses val="autoZero"/>
        <c:auto val="1"/>
        <c:lblAlgn val="ctr"/>
        <c:lblOffset val="100"/>
      </c:catAx>
      <c:valAx>
        <c:axId val="12766195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766003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110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CRISTÓBAL: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111 y gráfico 110'!$M$8:$M$17</c:f>
              <c:strCache>
                <c:ptCount val="10"/>
                <c:pt idx="0">
                  <c:v>Actividades deportivas, de diversión y esparcimiento</c:v>
                </c:pt>
                <c:pt idx="1">
                  <c:v>Actividades relacionadas con la salud humana</c:v>
                </c:pt>
                <c:pt idx="2">
                  <c:v>Reparación de computadoras y enseres de uso personal y doméstico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Actividades de juegos de azar y apuestas</c:v>
                </c:pt>
                <c:pt idx="7">
                  <c:v>Otras actividades de servicios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111 y gráfico 110'!$N$8:$N$17</c:f>
              <c:numCache>
                <c:formatCode>0.0%</c:formatCode>
                <c:ptCount val="10"/>
                <c:pt idx="0">
                  <c:v>1.1374855131562004E-2</c:v>
                </c:pt>
                <c:pt idx="1">
                  <c:v>1.618234107395802E-2</c:v>
                </c:pt>
                <c:pt idx="2">
                  <c:v>1.6697428853500451E-2</c:v>
                </c:pt>
                <c:pt idx="3">
                  <c:v>2.5153453234322016E-2</c:v>
                </c:pt>
                <c:pt idx="4">
                  <c:v>3.9876378932909816E-2</c:v>
                </c:pt>
                <c:pt idx="5">
                  <c:v>4.6357900158818729E-2</c:v>
                </c:pt>
                <c:pt idx="6">
                  <c:v>9.572047903163497E-2</c:v>
                </c:pt>
                <c:pt idx="7">
                  <c:v>9.790960209469031E-2</c:v>
                </c:pt>
                <c:pt idx="8">
                  <c:v>0.11331931149933468</c:v>
                </c:pt>
                <c:pt idx="9">
                  <c:v>0.38189466454908355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DF-4218-BC96-C655C071CCC5}"/>
            </c:ext>
          </c:extLst>
        </c:ser>
        <c:axId val="128318080"/>
        <c:axId val="128856832"/>
      </c:barChart>
      <c:catAx>
        <c:axId val="1283180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62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856832"/>
        <c:crosses val="autoZero"/>
        <c:auto val="1"/>
        <c:lblAlgn val="ctr"/>
        <c:lblOffset val="100"/>
      </c:catAx>
      <c:valAx>
        <c:axId val="12885683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318080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111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CRISTÓBAL: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8.4603545539794739E-2"/>
          <c:y val="0.15772275575379671"/>
          <c:w val="0.5909982521672541"/>
          <c:h val="0.76693125787022365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A4E-4B5B-A118-F86D2426033C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A4E-4B5B-A118-F86D2426033C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A4E-4B5B-A118-F86D2426033C}"/>
              </c:ext>
            </c:extLst>
          </c:dPt>
          <c:dLbls>
            <c:dLbl>
              <c:idx val="0"/>
              <c:layout>
                <c:manualLayout>
                  <c:x val="-0.11355610794397412"/>
                  <c:y val="-0.23642565067566371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4E-4B5B-A118-F86D2426033C}"/>
                </c:ext>
              </c:extLst>
            </c:dLbl>
            <c:dLbl>
              <c:idx val="1"/>
              <c:layout>
                <c:manualLayout>
                  <c:x val="9.5095088539264058E-2"/>
                  <c:y val="0.11961769613813246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4E-4B5B-A118-F86D2426033C}"/>
                </c:ext>
              </c:extLst>
            </c:dLbl>
            <c:dLbl>
              <c:idx val="2"/>
              <c:layout>
                <c:manualLayout>
                  <c:x val="3.0717493016586536E-2"/>
                  <c:y val="7.2822947693336124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A4E-4B5B-A118-F86D2426033C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E-4B5B-A118-F86D24260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112 y gráfico 111 Y 112'!$D$20:$F$20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112 y gráfico 111 Y 112'!$D$21:$F$21</c:f>
              <c:numCache>
                <c:formatCode>0.0%</c:formatCode>
                <c:ptCount val="3"/>
                <c:pt idx="0">
                  <c:v>0.83073490987549803</c:v>
                </c:pt>
                <c:pt idx="1">
                  <c:v>0.11666625150938087</c:v>
                </c:pt>
                <c:pt idx="2">
                  <c:v>5.259883861512106E-2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4E-4B5B-A118-F86D2426033C}"/>
            </c:ext>
          </c:extLst>
        </c:ser>
        <c:firstSliceAng val="0"/>
      </c:pieChart>
    </c:plotArea>
    <c:legend>
      <c:legendPos val="r"/>
      <c:layout>
        <c:manualLayout>
          <c:xMode val="edge"/>
          <c:yMode val="edge"/>
          <c:x val="0.74185737918617733"/>
          <c:y val="0.40691942408932985"/>
          <c:w val="0.24032524887618475"/>
          <c:h val="0.36342481756254558"/>
        </c:manualLayout>
      </c:layout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112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SAN CRISTÓBAL: Porcentaje de establecimientos por municipio, según su condición</a:t>
            </a:r>
          </a:p>
        </c:rich>
      </c:tx>
      <c:layout>
        <c:manualLayout>
          <c:xMode val="edge"/>
          <c:yMode val="edge"/>
          <c:x val="0.10056992391031626"/>
          <c:y val="2.126043531040235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6073072185037759"/>
          <c:y val="0.12270093144143411"/>
          <c:w val="0.65647135006778623"/>
          <c:h val="0.80588433366591161"/>
        </c:manualLayout>
      </c:layout>
      <c:barChart>
        <c:barDir val="bar"/>
        <c:grouping val="clustered"/>
        <c:ser>
          <c:idx val="1"/>
          <c:order val="0"/>
          <c:tx>
            <c:strRef>
              <c:f>'Cuadro 112 y gráfico 111 Y 112'!$J$31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8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4B-4A5E-878E-D3A5265ECF31}"/>
                </c:ext>
              </c:extLst>
            </c:dLbl>
            <c:dLbl>
              <c:idx val="1"/>
              <c:layout>
                <c:manualLayout>
                  <c:x val="1.4571948998178498E-2"/>
                  <c:y val="4.629629629629658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B-4A5E-878E-D3A5265ECF31}"/>
                </c:ext>
              </c:extLst>
            </c:dLbl>
            <c:dLbl>
              <c:idx val="2"/>
              <c:layout>
                <c:manualLayout>
                  <c:x val="1.4571948998178498E-2"/>
                  <c:y val="4.629629629629658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4B-4A5E-878E-D3A5265ECF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112 y gráfico 111 Y 112'!$H$33:$H$40</c:f>
              <c:strCache>
                <c:ptCount val="8"/>
                <c:pt idx="0">
                  <c:v>Los Cacaos</c:v>
                </c:pt>
                <c:pt idx="1">
                  <c:v>San Gregorio de Nigua</c:v>
                </c:pt>
                <c:pt idx="2">
                  <c:v>Yaguate</c:v>
                </c:pt>
                <c:pt idx="3">
                  <c:v>Villa Altagracia</c:v>
                </c:pt>
                <c:pt idx="4">
                  <c:v>Cambita Garabitos</c:v>
                </c:pt>
                <c:pt idx="5">
                  <c:v>Bajos de Haina</c:v>
                </c:pt>
                <c:pt idx="6">
                  <c:v>Sabana Grande de Palenque</c:v>
                </c:pt>
                <c:pt idx="7">
                  <c:v>San Cristóbal</c:v>
                </c:pt>
              </c:strCache>
            </c:strRef>
          </c:cat>
          <c:val>
            <c:numRef>
              <c:f>'Cuadro 112 y gráfico 111 Y 112'!$J$33:$J$40</c:f>
              <c:numCache>
                <c:formatCode>0.0%</c:formatCode>
                <c:ptCount val="8"/>
                <c:pt idx="0">
                  <c:v>8.8495575221238937E-3</c:v>
                </c:pt>
                <c:pt idx="1">
                  <c:v>6.9565217391304349E-2</c:v>
                </c:pt>
                <c:pt idx="2">
                  <c:v>3.5272277227722797E-2</c:v>
                </c:pt>
                <c:pt idx="3">
                  <c:v>3.3114473308592636E-2</c:v>
                </c:pt>
                <c:pt idx="4">
                  <c:v>2.6354319180087848E-2</c:v>
                </c:pt>
                <c:pt idx="5">
                  <c:v>4.0331491712707182E-2</c:v>
                </c:pt>
                <c:pt idx="6">
                  <c:v>1.107011070110701E-2</c:v>
                </c:pt>
                <c:pt idx="7">
                  <c:v>7.0467836257309943E-2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84B-4A5E-878E-D3A5265ECF31}"/>
            </c:ext>
          </c:extLst>
        </c:ser>
        <c:ser>
          <c:idx val="2"/>
          <c:order val="1"/>
          <c:tx>
            <c:strRef>
              <c:f>'Cuadro 112 y gráfico 111 Y 112'!$K$31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4B-4A5E-878E-D3A5265ECF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112 y gráfico 111 Y 112'!$H$33:$H$40</c:f>
              <c:strCache>
                <c:ptCount val="8"/>
                <c:pt idx="0">
                  <c:v>Los Cacaos</c:v>
                </c:pt>
                <c:pt idx="1">
                  <c:v>San Gregorio de Nigua</c:v>
                </c:pt>
                <c:pt idx="2">
                  <c:v>Yaguate</c:v>
                </c:pt>
                <c:pt idx="3">
                  <c:v>Villa Altagracia</c:v>
                </c:pt>
                <c:pt idx="4">
                  <c:v>Cambita Garabitos</c:v>
                </c:pt>
                <c:pt idx="5">
                  <c:v>Bajos de Haina</c:v>
                </c:pt>
                <c:pt idx="6">
                  <c:v>Sabana Grande de Palenque</c:v>
                </c:pt>
                <c:pt idx="7">
                  <c:v>San Cristóbal</c:v>
                </c:pt>
              </c:strCache>
            </c:strRef>
          </c:cat>
          <c:val>
            <c:numRef>
              <c:f>'Cuadro 112 y gráfico 111 Y 112'!$K$33:$K$40</c:f>
              <c:numCache>
                <c:formatCode>0.0%</c:formatCode>
                <c:ptCount val="8"/>
                <c:pt idx="0">
                  <c:v>9.7345132743362831E-2</c:v>
                </c:pt>
                <c:pt idx="1">
                  <c:v>6.2608695652173918E-2</c:v>
                </c:pt>
                <c:pt idx="2">
                  <c:v>8.6633663366336627E-2</c:v>
                </c:pt>
                <c:pt idx="3">
                  <c:v>0.14587496431630032</c:v>
                </c:pt>
                <c:pt idx="4">
                  <c:v>7.6134699853587118E-2</c:v>
                </c:pt>
                <c:pt idx="5">
                  <c:v>0.12965009208103132</c:v>
                </c:pt>
                <c:pt idx="6">
                  <c:v>0.15313653136531366</c:v>
                </c:pt>
                <c:pt idx="7">
                  <c:v>0.11013645224171539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84B-4A5E-878E-D3A5265ECF31}"/>
            </c:ext>
          </c:extLst>
        </c:ser>
        <c:ser>
          <c:idx val="3"/>
          <c:order val="2"/>
          <c:tx>
            <c:strRef>
              <c:f>'Cuadro 112 y gráfico 111 Y 112'!$L$31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chemeClr val="tx2"/>
            </a:solidFill>
          </c:spPr>
          <c:dLbls>
            <c:dLbl>
              <c:idx val="0"/>
              <c:layout>
                <c:manualLayout>
                  <c:x val="2.1857923497267812E-2"/>
                  <c:y val="9.259259259259350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4B-4A5E-878E-D3A5265ECF31}"/>
                </c:ext>
              </c:extLst>
            </c:dLbl>
            <c:dLbl>
              <c:idx val="1"/>
              <c:layout>
                <c:manualLayout>
                  <c:x val="1.4571948998178498E-2"/>
                  <c:y val="1.388888888888898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4B-4A5E-878E-D3A5265ECF31}"/>
                </c:ext>
              </c:extLst>
            </c:dLbl>
            <c:dLbl>
              <c:idx val="2"/>
              <c:layout>
                <c:manualLayout>
                  <c:x val="1.700060716454159E-2"/>
                  <c:y val="1.85185185185185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4B-4A5E-878E-D3A5265ECF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112 y gráfico 111 Y 112'!$H$33:$H$40</c:f>
              <c:strCache>
                <c:ptCount val="8"/>
                <c:pt idx="0">
                  <c:v>Los Cacaos</c:v>
                </c:pt>
                <c:pt idx="1">
                  <c:v>San Gregorio de Nigua</c:v>
                </c:pt>
                <c:pt idx="2">
                  <c:v>Yaguate</c:v>
                </c:pt>
                <c:pt idx="3">
                  <c:v>Villa Altagracia</c:v>
                </c:pt>
                <c:pt idx="4">
                  <c:v>Cambita Garabitos</c:v>
                </c:pt>
                <c:pt idx="5">
                  <c:v>Bajos de Haina</c:v>
                </c:pt>
                <c:pt idx="6">
                  <c:v>Sabana Grande de Palenque</c:v>
                </c:pt>
                <c:pt idx="7">
                  <c:v>San Cristóbal</c:v>
                </c:pt>
              </c:strCache>
            </c:strRef>
          </c:cat>
          <c:val>
            <c:numRef>
              <c:f>'Cuadro 112 y gráfico 111 Y 112'!$L$33:$L$40</c:f>
              <c:numCache>
                <c:formatCode>0.0%</c:formatCode>
                <c:ptCount val="8"/>
                <c:pt idx="0">
                  <c:v>0.89380530973451322</c:v>
                </c:pt>
                <c:pt idx="1">
                  <c:v>0.86608695652173917</c:v>
                </c:pt>
                <c:pt idx="2">
                  <c:v>0.8731435643564357</c:v>
                </c:pt>
                <c:pt idx="3">
                  <c:v>0.81073365686554377</c:v>
                </c:pt>
                <c:pt idx="4">
                  <c:v>0.89751098096632509</c:v>
                </c:pt>
                <c:pt idx="5">
                  <c:v>0.82265193370165746</c:v>
                </c:pt>
                <c:pt idx="6">
                  <c:v>0.83210332103321039</c:v>
                </c:pt>
                <c:pt idx="7">
                  <c:v>0.81647173489278757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84B-4A5E-878E-D3A5265ECF31}"/>
            </c:ext>
          </c:extLst>
        </c:ser>
        <c:axId val="128990592"/>
        <c:axId val="129016960"/>
      </c:barChart>
      <c:catAx>
        <c:axId val="128990592"/>
        <c:scaling>
          <c:orientation val="minMax"/>
        </c:scaling>
        <c:axPos val="l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016960"/>
        <c:crosses val="autoZero"/>
        <c:auto val="1"/>
        <c:lblAlgn val="ctr"/>
        <c:lblOffset val="100"/>
      </c:catAx>
      <c:valAx>
        <c:axId val="12901696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990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90917688305865"/>
          <c:y val="0.34193408158882982"/>
          <c:w val="0.17809082311694174"/>
          <c:h val="0.34869513960870613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Demi" pitchFamily="34" charset="0"/>
              </a:rPr>
              <a:t>Gráfico 113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CRISTÓBAL: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8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40395147532"/>
          <c:y val="0.12208345614552192"/>
          <c:w val="0.71624440944882306"/>
          <c:h val="0.789702583968447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113 y gráfico 113'!$B$26:$B$36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113 y gráfico 113'!$C$26:$C$36</c:f>
              <c:numCache>
                <c:formatCode>0.0%</c:formatCode>
                <c:ptCount val="11"/>
                <c:pt idx="0">
                  <c:v>4.8418251276988455E-2</c:v>
                </c:pt>
                <c:pt idx="1">
                  <c:v>9.0140361419925315E-4</c:v>
                </c:pt>
                <c:pt idx="2">
                  <c:v>2.1461990814267932E-4</c:v>
                </c:pt>
                <c:pt idx="3">
                  <c:v>5.5801176117096618E-4</c:v>
                </c:pt>
                <c:pt idx="4">
                  <c:v>2.2320470446838647E-3</c:v>
                </c:pt>
                <c:pt idx="5">
                  <c:v>3.1334506588831181E-3</c:v>
                </c:pt>
                <c:pt idx="6">
                  <c:v>4.7645619607674808E-3</c:v>
                </c:pt>
                <c:pt idx="7">
                  <c:v>1.0559299480619823E-2</c:v>
                </c:pt>
                <c:pt idx="8">
                  <c:v>9.0741297162724818E-2</c:v>
                </c:pt>
                <c:pt idx="9">
                  <c:v>0.14722925698587802</c:v>
                </c:pt>
                <c:pt idx="10">
                  <c:v>0.69124780014594156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10-47F7-8FDE-233706B9C0EC}"/>
            </c:ext>
          </c:extLst>
        </c:ser>
        <c:gapWidth val="86"/>
        <c:overlap val="-24"/>
        <c:axId val="128923136"/>
        <c:axId val="128925056"/>
      </c:barChart>
      <c:catAx>
        <c:axId val="1289231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46E-2"/>
              <c:y val="0.34839661708953201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925056"/>
        <c:crosses val="autoZero"/>
        <c:auto val="1"/>
        <c:lblAlgn val="ctr"/>
        <c:lblOffset val="100"/>
      </c:catAx>
      <c:valAx>
        <c:axId val="12892505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92313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114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JOSÉ DE OCOA: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115 y gráfico 114'!$H$8:$H$17</c:f>
              <c:strCache>
                <c:ptCount val="10"/>
                <c:pt idx="0">
                  <c:v>Servicios financieros, excepto seguros y fondos de pensiones</c:v>
                </c:pt>
                <c:pt idx="1">
                  <c:v>Reparación de computadoras y enseres de uso personal y doméstico</c:v>
                </c:pt>
                <c:pt idx="2">
                  <c:v>Enseñanza</c:v>
                </c:pt>
                <c:pt idx="3">
                  <c:v>Actividades relacionadas con la salud humana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Actividades de servicio de comidas y bebidas</c:v>
                </c:pt>
                <c:pt idx="7">
                  <c:v>Otras actividades de servicios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115 y gráfico 114'!$I$8:$I$17</c:f>
              <c:numCache>
                <c:formatCode>0.0%</c:formatCode>
                <c:ptCount val="10"/>
                <c:pt idx="0">
                  <c:v>2.0923805763916305E-2</c:v>
                </c:pt>
                <c:pt idx="1">
                  <c:v>2.1713383339913146E-2</c:v>
                </c:pt>
                <c:pt idx="2">
                  <c:v>2.3687327279905249E-2</c:v>
                </c:pt>
                <c:pt idx="3">
                  <c:v>2.6450848795894197E-2</c:v>
                </c:pt>
                <c:pt idx="4">
                  <c:v>2.7240426371891037E-2</c:v>
                </c:pt>
                <c:pt idx="5">
                  <c:v>3.4741413343861036E-2</c:v>
                </c:pt>
                <c:pt idx="6">
                  <c:v>8.0142123963679437E-2</c:v>
                </c:pt>
                <c:pt idx="7">
                  <c:v>8.0536912751677847E-2</c:v>
                </c:pt>
                <c:pt idx="8">
                  <c:v>0.11251480457954995</c:v>
                </c:pt>
                <c:pt idx="9">
                  <c:v>0.41689696012633243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F3-4122-B4D7-DBB58BA0F098}"/>
            </c:ext>
          </c:extLst>
        </c:ser>
        <c:axId val="128582016"/>
        <c:axId val="128583936"/>
      </c:barChart>
      <c:catAx>
        <c:axId val="1285820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56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583936"/>
        <c:crosses val="autoZero"/>
        <c:auto val="1"/>
        <c:lblAlgn val="ctr"/>
        <c:lblOffset val="100"/>
      </c:catAx>
      <c:valAx>
        <c:axId val="12858393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58201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52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PUERTO PLATA: Porcentaje de establecimientos por municipio, según su condición</a:t>
            </a:r>
          </a:p>
        </c:rich>
      </c:tx>
      <c:layout>
        <c:manualLayout>
          <c:xMode val="edge"/>
          <c:yMode val="edge"/>
          <c:x val="0.1310684764369914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6.1645300575851346E-2"/>
          <c:y val="0.17129629629629881"/>
          <c:w val="0.82327381036315594"/>
          <c:h val="0.6966976523767977"/>
        </c:manualLayout>
      </c:layout>
      <c:barChart>
        <c:barDir val="col"/>
        <c:grouping val="clustered"/>
        <c:ser>
          <c:idx val="0"/>
          <c:order val="0"/>
          <c:tx>
            <c:strRef>
              <c:f>'Cuadro 52 y gráfico 51 Y 52'!$B$15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52 y gráfico 51 Y 52'!$D$14:$L$14</c:f>
              <c:strCache>
                <c:ptCount val="9"/>
                <c:pt idx="0">
                  <c:v>Puerto Plata</c:v>
                </c:pt>
                <c:pt idx="1">
                  <c:v>Altamira</c:v>
                </c:pt>
                <c:pt idx="2">
                  <c:v>Guananico</c:v>
                </c:pt>
                <c:pt idx="3">
                  <c:v>Imbert</c:v>
                </c:pt>
                <c:pt idx="4">
                  <c:v>Los Hidalgos</c:v>
                </c:pt>
                <c:pt idx="5">
                  <c:v>Luperón</c:v>
                </c:pt>
                <c:pt idx="6">
                  <c:v>Sosúa</c:v>
                </c:pt>
                <c:pt idx="7">
                  <c:v>Villa Isabela</c:v>
                </c:pt>
                <c:pt idx="8">
                  <c:v>Villa Montellano</c:v>
                </c:pt>
              </c:strCache>
            </c:strRef>
          </c:cat>
          <c:val>
            <c:numRef>
              <c:f>'Cuadro 52 y gráfico 51 Y 52'!$D$15:$L$15</c:f>
              <c:numCache>
                <c:formatCode>0.0%</c:formatCode>
                <c:ptCount val="9"/>
                <c:pt idx="0">
                  <c:v>0.77567305829943811</c:v>
                </c:pt>
                <c:pt idx="1">
                  <c:v>0.90174216027874565</c:v>
                </c:pt>
                <c:pt idx="2">
                  <c:v>0.89334741288278796</c:v>
                </c:pt>
                <c:pt idx="3">
                  <c:v>0.93370456768756116</c:v>
                </c:pt>
                <c:pt idx="4">
                  <c:v>0.96529120094125564</c:v>
                </c:pt>
                <c:pt idx="5">
                  <c:v>0.79065420560747668</c:v>
                </c:pt>
                <c:pt idx="6">
                  <c:v>0.9717731588401336</c:v>
                </c:pt>
                <c:pt idx="7">
                  <c:v>0.87042682926829273</c:v>
                </c:pt>
                <c:pt idx="8">
                  <c:v>0.86170212765957444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B6-4A41-AC77-3F0019F4E41F}"/>
            </c:ext>
          </c:extLst>
        </c:ser>
        <c:ser>
          <c:idx val="1"/>
          <c:order val="1"/>
          <c:tx>
            <c:strRef>
              <c:f>'Cuadro 52 y gráfico 51 Y 52'!$B$16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8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6-4A41-AC77-3F0019F4E41F}"/>
                </c:ext>
              </c:extLst>
            </c:dLbl>
            <c:dLbl>
              <c:idx val="1"/>
              <c:layout>
                <c:manualLayout>
                  <c:x val="1.4571948998178498E-2"/>
                  <c:y val="4.62962962962968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B6-4A41-AC77-3F0019F4E41F}"/>
                </c:ext>
              </c:extLst>
            </c:dLbl>
            <c:dLbl>
              <c:idx val="2"/>
              <c:layout>
                <c:manualLayout>
                  <c:x val="1.4571948998178498E-2"/>
                  <c:y val="4.62962962962968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6-4A41-AC77-3F0019F4E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52 y gráfico 51 Y 52'!$D$14:$L$14</c:f>
              <c:strCache>
                <c:ptCount val="9"/>
                <c:pt idx="0">
                  <c:v>Puerto Plata</c:v>
                </c:pt>
                <c:pt idx="1">
                  <c:v>Altamira</c:v>
                </c:pt>
                <c:pt idx="2">
                  <c:v>Guananico</c:v>
                </c:pt>
                <c:pt idx="3">
                  <c:v>Imbert</c:v>
                </c:pt>
                <c:pt idx="4">
                  <c:v>Los Hidalgos</c:v>
                </c:pt>
                <c:pt idx="5">
                  <c:v>Luperón</c:v>
                </c:pt>
                <c:pt idx="6">
                  <c:v>Sosúa</c:v>
                </c:pt>
                <c:pt idx="7">
                  <c:v>Villa Isabela</c:v>
                </c:pt>
                <c:pt idx="8">
                  <c:v>Villa Montellano</c:v>
                </c:pt>
              </c:strCache>
            </c:strRef>
          </c:cat>
          <c:val>
            <c:numRef>
              <c:f>'Cuadro 52 y gráfico 51 Y 52'!$D$16:$L$16</c:f>
              <c:numCache>
                <c:formatCode>0.0%</c:formatCode>
                <c:ptCount val="9"/>
                <c:pt idx="0">
                  <c:v>0.16629866356769332</c:v>
                </c:pt>
                <c:pt idx="1">
                  <c:v>7.7351916376306618E-2</c:v>
                </c:pt>
                <c:pt idx="2">
                  <c:v>9.9260823653643013E-2</c:v>
                </c:pt>
                <c:pt idx="3">
                  <c:v>5.9372413274136421E-2</c:v>
                </c:pt>
                <c:pt idx="4">
                  <c:v>6.2190100008404081E-3</c:v>
                </c:pt>
                <c:pt idx="5">
                  <c:v>0.16261682242990655</c:v>
                </c:pt>
                <c:pt idx="6">
                  <c:v>2.3222992045162771E-2</c:v>
                </c:pt>
                <c:pt idx="7">
                  <c:v>0.11280487804878041</c:v>
                </c:pt>
                <c:pt idx="8">
                  <c:v>0.13297872340425532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B6-4A41-AC77-3F0019F4E41F}"/>
            </c:ext>
          </c:extLst>
        </c:ser>
        <c:ser>
          <c:idx val="3"/>
          <c:order val="2"/>
          <c:tx>
            <c:strRef>
              <c:f>'Cuadro 52 y gráfico 51 Y 52'!$B$17</c:f>
              <c:strCache>
                <c:ptCount val="1"/>
                <c:pt idx="0">
                  <c:v>Semifijo</c:v>
                </c:pt>
              </c:strCache>
            </c:strRef>
          </c:tx>
          <c:dLbls>
            <c:dLbl>
              <c:idx val="0"/>
              <c:layout>
                <c:manualLayout>
                  <c:x val="2.1857923497267812E-2"/>
                  <c:y val="9.2592592592594183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B6-4A41-AC77-3F0019F4E41F}"/>
                </c:ext>
              </c:extLst>
            </c:dLbl>
            <c:dLbl>
              <c:idx val="1"/>
              <c:layout>
                <c:manualLayout>
                  <c:x val="1.4571948998178498E-2"/>
                  <c:y val="1.388888888888905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B6-4A41-AC77-3F0019F4E41F}"/>
                </c:ext>
              </c:extLst>
            </c:dLbl>
            <c:dLbl>
              <c:idx val="2"/>
              <c:layout>
                <c:manualLayout>
                  <c:x val="1.700060716454159E-2"/>
                  <c:y val="1.85185185185185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B6-4A41-AC77-3F0019F4E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52 y gráfico 51 Y 52'!$D$14:$L$14</c:f>
              <c:strCache>
                <c:ptCount val="9"/>
                <c:pt idx="0">
                  <c:v>Puerto Plata</c:v>
                </c:pt>
                <c:pt idx="1">
                  <c:v>Altamira</c:v>
                </c:pt>
                <c:pt idx="2">
                  <c:v>Guananico</c:v>
                </c:pt>
                <c:pt idx="3">
                  <c:v>Imbert</c:v>
                </c:pt>
                <c:pt idx="4">
                  <c:v>Los Hidalgos</c:v>
                </c:pt>
                <c:pt idx="5">
                  <c:v>Luperón</c:v>
                </c:pt>
                <c:pt idx="6">
                  <c:v>Sosúa</c:v>
                </c:pt>
                <c:pt idx="7">
                  <c:v>Villa Isabela</c:v>
                </c:pt>
                <c:pt idx="8">
                  <c:v>Villa Montellano</c:v>
                </c:pt>
              </c:strCache>
            </c:strRef>
          </c:cat>
          <c:val>
            <c:numRef>
              <c:f>'Cuadro 52 y gráfico 51 Y 52'!$D$17:$L$17</c:f>
              <c:numCache>
                <c:formatCode>0.0%</c:formatCode>
                <c:ptCount val="9"/>
                <c:pt idx="0">
                  <c:v>5.8028278132868538E-2</c:v>
                </c:pt>
                <c:pt idx="1">
                  <c:v>2.0905923344947737E-2</c:v>
                </c:pt>
                <c:pt idx="2">
                  <c:v>7.3917634635691613E-3</c:v>
                </c:pt>
                <c:pt idx="3">
                  <c:v>6.9230190383023455E-3</c:v>
                </c:pt>
                <c:pt idx="4">
                  <c:v>2.848978905790403E-2</c:v>
                </c:pt>
                <c:pt idx="5">
                  <c:v>4.6728971962616821E-2</c:v>
                </c:pt>
                <c:pt idx="6">
                  <c:v>5.0038491147035794E-3</c:v>
                </c:pt>
                <c:pt idx="7">
                  <c:v>1.676829268292682E-2</c:v>
                </c:pt>
                <c:pt idx="8">
                  <c:v>5.3191489361702126E-3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EB6-4A41-AC77-3F0019F4E41F}"/>
            </c:ext>
          </c:extLst>
        </c:ser>
        <c:axId val="121562624"/>
        <c:axId val="121564160"/>
      </c:barChart>
      <c:catAx>
        <c:axId val="12156262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564160"/>
        <c:crosses val="autoZero"/>
        <c:auto val="1"/>
        <c:lblAlgn val="ctr"/>
        <c:lblOffset val="100"/>
      </c:catAx>
      <c:valAx>
        <c:axId val="121564160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562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42958254923986"/>
          <c:y val="0.2056613541863983"/>
          <c:w val="0.11309751419307416"/>
          <c:h val="0.51565332683929954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115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SAN JOSÉ DE OCOA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78"/>
          <c:y val="0.14635731854273026"/>
          <c:w val="0.51086971406456994"/>
          <c:h val="0.849843014906158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98F-48E3-96DF-8222F7BA9CF6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98F-48E3-96DF-8222F7BA9CF6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98F-48E3-96DF-8222F7BA9CF6}"/>
              </c:ext>
            </c:extLst>
          </c:dPt>
          <c:dLbls>
            <c:dLbl>
              <c:idx val="0"/>
              <c:layout>
                <c:manualLayout>
                  <c:x val="-0.17152712243672771"/>
                  <c:y val="-0.1495298825351756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8F-48E3-96DF-8222F7BA9CF6}"/>
                </c:ext>
              </c:extLst>
            </c:dLbl>
            <c:dLbl>
              <c:idx val="1"/>
              <c:layout>
                <c:manualLayout>
                  <c:x val="0.15810706081399611"/>
                  <c:y val="8.525347446323312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8F-48E3-96DF-8222F7BA9CF6}"/>
                </c:ext>
              </c:extLst>
            </c:dLbl>
            <c:dLbl>
              <c:idx val="2"/>
              <c:layout>
                <c:manualLayout>
                  <c:x val="5.5127041066936593E-3"/>
                  <c:y val="0.12587134804870687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98F-48E3-96DF-8222F7BA9CF6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8F-48E3-96DF-8222F7BA9C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116 y gráfico 115 Y 116'!$B$15:$B$17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116 y gráfico 115 Y 116'!$C$15:$C$17</c:f>
              <c:numCache>
                <c:formatCode>0.0%</c:formatCode>
                <c:ptCount val="3"/>
                <c:pt idx="0">
                  <c:v>0.65245538159512961</c:v>
                </c:pt>
                <c:pt idx="1">
                  <c:v>0.32548732835036814</c:v>
                </c:pt>
                <c:pt idx="2">
                  <c:v>2.2057290054502229E-2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8F-48E3-96DF-8222F7BA9CF6}"/>
            </c:ext>
          </c:extLst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116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SAN JOSÉ DE OCOA: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64"/>
          <c:w val="0.71642662153569603"/>
          <c:h val="0.69669765237679226"/>
        </c:manualLayout>
      </c:layout>
      <c:barChart>
        <c:barDir val="col"/>
        <c:grouping val="clustered"/>
        <c:ser>
          <c:idx val="0"/>
          <c:order val="0"/>
          <c:tx>
            <c:strRef>
              <c:f>'Cuadro 116 y gráfico 115 Y 116'!$B$15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116 y gráfico 115 Y 116'!$D$14:$F$14</c:f>
              <c:strCache>
                <c:ptCount val="3"/>
                <c:pt idx="0">
                  <c:v>San José de Ocoa</c:v>
                </c:pt>
                <c:pt idx="1">
                  <c:v>Sabana Larga</c:v>
                </c:pt>
                <c:pt idx="2">
                  <c:v>Rancho Arriba</c:v>
                </c:pt>
              </c:strCache>
            </c:strRef>
          </c:cat>
          <c:val>
            <c:numRef>
              <c:f>'Cuadro 116 y gráfico 115 Y 116'!$D$15:$F$15</c:f>
              <c:numCache>
                <c:formatCode>0.0%</c:formatCode>
                <c:ptCount val="3"/>
                <c:pt idx="0">
                  <c:v>0.63838047698280642</c:v>
                </c:pt>
                <c:pt idx="1">
                  <c:v>0.68693693693693691</c:v>
                </c:pt>
                <c:pt idx="2">
                  <c:v>0.7142857142857143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68-4CF0-B89B-0011C7D85BC7}"/>
            </c:ext>
          </c:extLst>
        </c:ser>
        <c:ser>
          <c:idx val="1"/>
          <c:order val="1"/>
          <c:tx>
            <c:strRef>
              <c:f>'Cuadro 116 y gráfico 115 Y 116'!$B$16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68-4CF0-B89B-0011C7D85BC7}"/>
                </c:ext>
              </c:extLst>
            </c:dLbl>
            <c:dLbl>
              <c:idx val="1"/>
              <c:layout>
                <c:manualLayout>
                  <c:x val="1.4571948998178498E-2"/>
                  <c:y val="4.6296296296296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68-4CF0-B89B-0011C7D85BC7}"/>
                </c:ext>
              </c:extLst>
            </c:dLbl>
            <c:dLbl>
              <c:idx val="2"/>
              <c:layout>
                <c:manualLayout>
                  <c:x val="1.4571948998178498E-2"/>
                  <c:y val="4.6296296296296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68-4CF0-B89B-0011C7D85B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'Cuadro 116 y gráfico 115 Y 116'!$D$16:$F$16</c:f>
              <c:numCache>
                <c:formatCode>0.0%</c:formatCode>
                <c:ptCount val="3"/>
                <c:pt idx="0">
                  <c:v>0.33555185801442045</c:v>
                </c:pt>
                <c:pt idx="1">
                  <c:v>0.29954954954954954</c:v>
                </c:pt>
                <c:pt idx="2">
                  <c:v>0.2857142857142857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068-4CF0-B89B-0011C7D85BC7}"/>
            </c:ext>
          </c:extLst>
        </c:ser>
        <c:ser>
          <c:idx val="2"/>
          <c:order val="2"/>
          <c:tx>
            <c:strRef>
              <c:f>'Cuadro 116 y gráfico 115 Y 116'!$B$17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68-4CF0-B89B-0011C7D85B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'Cuadro 116 y gráfico 115 Y 116'!$D$17:$F$17</c:f>
              <c:numCache>
                <c:formatCode>0.0%</c:formatCode>
                <c:ptCount val="3"/>
                <c:pt idx="0">
                  <c:v>2.6067665002773157E-2</c:v>
                </c:pt>
                <c:pt idx="1">
                  <c:v>1.3513513513513513E-2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068-4CF0-B89B-0011C7D85BC7}"/>
            </c:ext>
          </c:extLst>
        </c:ser>
        <c:axId val="128689280"/>
        <c:axId val="128690816"/>
      </c:barChart>
      <c:catAx>
        <c:axId val="12868928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690816"/>
        <c:crosses val="autoZero"/>
        <c:auto val="1"/>
        <c:lblAlgn val="ctr"/>
        <c:lblOffset val="100"/>
      </c:catAx>
      <c:valAx>
        <c:axId val="128690816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68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878"/>
          <c:y val="0.37519174686497531"/>
          <c:w val="0.24405107831466422"/>
          <c:h val="0.27739428404782884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117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JOSÉ DE OCOA: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571932808398955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295"/>
          <c:h val="0.77805960330908253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117 y gráfico 117'!$B$26:$B$36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117 y gráfico 117'!$C$26:$C$36</c:f>
              <c:numCache>
                <c:formatCode>0.0%</c:formatCode>
                <c:ptCount val="11"/>
                <c:pt idx="0">
                  <c:v>8.8037899723647853E-2</c:v>
                </c:pt>
                <c:pt idx="1">
                  <c:v>0</c:v>
                </c:pt>
                <c:pt idx="2">
                  <c:v>7.8957757599684166E-4</c:v>
                </c:pt>
                <c:pt idx="3">
                  <c:v>3.9478878799842083E-4</c:v>
                </c:pt>
                <c:pt idx="4">
                  <c:v>3.9478878799842083E-4</c:v>
                </c:pt>
                <c:pt idx="5">
                  <c:v>3.5530990919857876E-3</c:v>
                </c:pt>
                <c:pt idx="6">
                  <c:v>7.8957757599684166E-4</c:v>
                </c:pt>
                <c:pt idx="7">
                  <c:v>5.5270430319778914E-3</c:v>
                </c:pt>
                <c:pt idx="8">
                  <c:v>5.1322542439794706E-2</c:v>
                </c:pt>
                <c:pt idx="9">
                  <c:v>0.13185945519147257</c:v>
                </c:pt>
                <c:pt idx="10">
                  <c:v>0.71733122779313063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E6-4A38-B6A3-8E48E4C542F6}"/>
            </c:ext>
          </c:extLst>
        </c:ser>
        <c:gapWidth val="86"/>
        <c:overlap val="-24"/>
        <c:axId val="129367040"/>
        <c:axId val="129377408"/>
      </c:barChart>
      <c:catAx>
        <c:axId val="1293670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32E-2"/>
              <c:y val="0.34839661708953196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377408"/>
        <c:crosses val="autoZero"/>
        <c:auto val="1"/>
        <c:lblAlgn val="ctr"/>
        <c:lblOffset val="100"/>
      </c:catAx>
      <c:valAx>
        <c:axId val="12937740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367040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118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BAORUCO: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numFmt formatCode="0.0%" sourceLinked="0"/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119 y Gráfico 118'!$J$7:$J$15</c:f>
              <c:strCache>
                <c:ptCount val="9"/>
                <c:pt idx="0">
                  <c:v>Servicios financieros, excepto seguros y fondos de pensiones</c:v>
                </c:pt>
                <c:pt idx="1">
                  <c:v>Administración pública y la defensa; planes de seguridad social de afiliación obligatoria</c:v>
                </c:pt>
                <c:pt idx="2">
                  <c:v>Reparación de computadoras y enseres de uso personal y doméstico</c:v>
                </c:pt>
                <c:pt idx="3">
                  <c:v>Actividades de asociaciones u organizaciones</c:v>
                </c:pt>
                <c:pt idx="4">
                  <c:v>Comercio y reparación de vehículos automotores y motocicletas</c:v>
                </c:pt>
                <c:pt idx="5">
                  <c:v>Otras actividades de servicios</c:v>
                </c:pt>
                <c:pt idx="6">
                  <c:v>Actividades de servicio de comidas y bebidas</c:v>
                </c:pt>
                <c:pt idx="7">
                  <c:v>Actividades de juegos de azar y apuestas</c:v>
                </c:pt>
                <c:pt idx="8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119 y Gráfico 118'!$K$7:$K$15</c:f>
              <c:numCache>
                <c:formatCode>0%</c:formatCode>
                <c:ptCount val="9"/>
                <c:pt idx="0">
                  <c:v>1.5640960163432076E-2</c:v>
                </c:pt>
                <c:pt idx="1">
                  <c:v>1.6598569969356488E-2</c:v>
                </c:pt>
                <c:pt idx="2">
                  <c:v>1.9152196118488254E-2</c:v>
                </c:pt>
                <c:pt idx="3">
                  <c:v>1.9790602655771195E-2</c:v>
                </c:pt>
                <c:pt idx="4">
                  <c:v>4.8518896833503578E-2</c:v>
                </c:pt>
                <c:pt idx="5">
                  <c:v>8.1077630234933612E-2</c:v>
                </c:pt>
                <c:pt idx="6">
                  <c:v>9.8953013278855986E-2</c:v>
                </c:pt>
                <c:pt idx="7">
                  <c:v>0.1197012257405516</c:v>
                </c:pt>
                <c:pt idx="8">
                  <c:v>0.43124361593462723</c:v>
                </c:pt>
              </c:numCache>
            </c:numRef>
          </c:val>
        </c:ser>
        <c:axId val="128567168"/>
        <c:axId val="128569344"/>
      </c:barChart>
      <c:catAx>
        <c:axId val="1285671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9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569344"/>
        <c:crosses val="autoZero"/>
        <c:auto val="1"/>
        <c:lblAlgn val="ctr"/>
        <c:lblOffset val="100"/>
      </c:catAx>
      <c:valAx>
        <c:axId val="128569344"/>
        <c:scaling>
          <c:orientation val="minMax"/>
        </c:scaling>
        <c:axPos val="b"/>
        <c:numFmt formatCode="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856716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119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BAORUCO: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94"/>
          <c:y val="0.14635731854273049"/>
          <c:w val="0.51086971406456994"/>
          <c:h val="0.8498430149061588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7"/>
                  <c:y val="-4.024034731507615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Percent val="1"/>
            </c:dLbl>
            <c:dLbl>
              <c:idx val="1"/>
              <c:layout>
                <c:manualLayout>
                  <c:x val="0.13290227190410273"/>
                  <c:y val="-9.3802504195172706E-2"/>
                </c:manualLayout>
              </c:layout>
              <c:showPercent val="1"/>
            </c:dLbl>
            <c:dLbl>
              <c:idx val="2"/>
              <c:layout>
                <c:manualLayout>
                  <c:x val="6.852467638142587E-2"/>
                  <c:y val="9.959075839204391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Percent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Percent val="1"/>
            </c:dLbl>
            <c:numFmt formatCode="0.0%" sourceLinked="0"/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Percent val="1"/>
            <c:showLeaderLines val="1"/>
          </c:dLbls>
          <c:cat>
            <c:strRef>
              <c:f>'Cuadro 120 y gráfico 119 y 120'!$B$7:$B$9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120 y gráfico 119 y 120'!$C$7:$C$9</c:f>
              <c:numCache>
                <c:formatCode>#,##0</c:formatCode>
                <c:ptCount val="3"/>
                <c:pt idx="0">
                  <c:v>1604.9674573058594</c:v>
                </c:pt>
                <c:pt idx="1">
                  <c:v>1247.5387314559262</c:v>
                </c:pt>
                <c:pt idx="2">
                  <c:v>280.29381123821429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120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BAORUCO: Porcentaje de establecimientos por municipio, según su condición</a:t>
            </a:r>
          </a:p>
        </c:rich>
      </c:tx>
      <c:layout>
        <c:manualLayout>
          <c:xMode val="edge"/>
          <c:yMode val="edge"/>
          <c:x val="0.1440387370478549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4597025865420806E-2"/>
          <c:y val="0.17129637145872323"/>
          <c:w val="0.74553224558766029"/>
          <c:h val="0.69669765237679382"/>
        </c:manualLayout>
      </c:layout>
      <c:barChart>
        <c:barDir val="col"/>
        <c:grouping val="clustered"/>
        <c:ser>
          <c:idx val="0"/>
          <c:order val="0"/>
          <c:tx>
            <c:strRef>
              <c:f>'Cuadro 120 y gráfico 119 y 120'!$B$17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120 y gráfico 119 y 120'!$C$15:$G$15</c:f>
              <c:strCache>
                <c:ptCount val="5"/>
                <c:pt idx="0">
                  <c:v>Neiba</c:v>
                </c:pt>
                <c:pt idx="1">
                  <c:v>Galván</c:v>
                </c:pt>
                <c:pt idx="2">
                  <c:v>Tamayo</c:v>
                </c:pt>
                <c:pt idx="3">
                  <c:v>Villa Jaragua</c:v>
                </c:pt>
                <c:pt idx="4">
                  <c:v>Los Ríos</c:v>
                </c:pt>
              </c:strCache>
            </c:strRef>
          </c:cat>
          <c:val>
            <c:numRef>
              <c:f>'Cuadro 120 y gráfico 119 y 120'!$C$17:$G$17</c:f>
              <c:numCache>
                <c:formatCode>0.0%</c:formatCode>
                <c:ptCount val="5"/>
                <c:pt idx="0">
                  <c:v>0.51231085843522062</c:v>
                </c:pt>
                <c:pt idx="1">
                  <c:v>0.50635751682872099</c:v>
                </c:pt>
                <c:pt idx="2">
                  <c:v>0.41607324516785349</c:v>
                </c:pt>
                <c:pt idx="3">
                  <c:v>0.53420669577874813</c:v>
                </c:pt>
                <c:pt idx="4">
                  <c:v>0.48843930635838151</c:v>
                </c:pt>
              </c:numCache>
            </c:numRef>
          </c:val>
        </c:ser>
        <c:ser>
          <c:idx val="1"/>
          <c:order val="1"/>
          <c:tx>
            <c:strRef>
              <c:f>'Cuadro 120 y gráfico 119 y 120'!$B$18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64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641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641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120 y gráfico 119 y 120'!$C$15:$G$15</c:f>
              <c:strCache>
                <c:ptCount val="5"/>
                <c:pt idx="0">
                  <c:v>Neiba</c:v>
                </c:pt>
                <c:pt idx="1">
                  <c:v>Galván</c:v>
                </c:pt>
                <c:pt idx="2">
                  <c:v>Tamayo</c:v>
                </c:pt>
                <c:pt idx="3">
                  <c:v>Villa Jaragua</c:v>
                </c:pt>
                <c:pt idx="4">
                  <c:v>Los Ríos</c:v>
                </c:pt>
              </c:strCache>
            </c:strRef>
          </c:cat>
          <c:val>
            <c:numRef>
              <c:f>'Cuadro 120 y gráfico 119 y 120'!$C$18:$G$18</c:f>
              <c:numCache>
                <c:formatCode>0.0%</c:formatCode>
                <c:ptCount val="5"/>
                <c:pt idx="0">
                  <c:v>0.3982184408375658</c:v>
                </c:pt>
                <c:pt idx="1">
                  <c:v>0.40164547494390429</c:v>
                </c:pt>
                <c:pt idx="2">
                  <c:v>0.46795523906408953</c:v>
                </c:pt>
                <c:pt idx="3">
                  <c:v>0.36681222707423583</c:v>
                </c:pt>
                <c:pt idx="4">
                  <c:v>0.46531791907514447</c:v>
                </c:pt>
              </c:numCache>
            </c:numRef>
          </c:val>
        </c:ser>
        <c:ser>
          <c:idx val="2"/>
          <c:order val="2"/>
          <c:tx>
            <c:strRef>
              <c:f>'Cuadro 120 y gráfico 119 y 120'!$B$19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120 y gráfico 119 y 120'!$C$15:$G$15</c:f>
              <c:strCache>
                <c:ptCount val="5"/>
                <c:pt idx="0">
                  <c:v>Neiba</c:v>
                </c:pt>
                <c:pt idx="1">
                  <c:v>Galván</c:v>
                </c:pt>
                <c:pt idx="2">
                  <c:v>Tamayo</c:v>
                </c:pt>
                <c:pt idx="3">
                  <c:v>Villa Jaragua</c:v>
                </c:pt>
                <c:pt idx="4">
                  <c:v>Los Ríos</c:v>
                </c:pt>
              </c:strCache>
            </c:strRef>
          </c:cat>
          <c:val>
            <c:numRef>
              <c:f>'Cuadro 120 y gráfico 119 y 120'!$C$19:$G$19</c:f>
              <c:numCache>
                <c:formatCode>0.0%</c:formatCode>
                <c:ptCount val="5"/>
                <c:pt idx="0">
                  <c:v>8.9470700727213442E-2</c:v>
                </c:pt>
                <c:pt idx="1">
                  <c:v>9.1997008227374708E-2</c:v>
                </c:pt>
                <c:pt idx="2">
                  <c:v>0.11597151576805698</c:v>
                </c:pt>
                <c:pt idx="3">
                  <c:v>9.8981077147016011E-2</c:v>
                </c:pt>
                <c:pt idx="4">
                  <c:v>4.6242774566473986E-2</c:v>
                </c:pt>
              </c:numCache>
            </c:numRef>
          </c:val>
        </c:ser>
        <c:axId val="129845888"/>
        <c:axId val="129855872"/>
      </c:barChart>
      <c:catAx>
        <c:axId val="12984588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855872"/>
        <c:crosses val="autoZero"/>
        <c:auto val="1"/>
        <c:lblAlgn val="ctr"/>
        <c:lblOffset val="100"/>
      </c:catAx>
      <c:valAx>
        <c:axId val="12985587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84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858041644122784"/>
          <c:y val="0.25148036907757937"/>
          <c:w val="0.15141958355877325"/>
          <c:h val="0.49446582063839956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121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BAORUCO: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39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121 y gráfico 121'!$B$26:$B$36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121 y gráfico 121'!$C$26:$C$36</c:f>
              <c:numCache>
                <c:formatCode>0.0%</c:formatCode>
                <c:ptCount val="11"/>
                <c:pt idx="0">
                  <c:v>5.4899457389083944E-2</c:v>
                </c:pt>
                <c:pt idx="1">
                  <c:v>3.1918289179699969E-4</c:v>
                </c:pt>
                <c:pt idx="2">
                  <c:v>0</c:v>
                </c:pt>
                <c:pt idx="3">
                  <c:v>0</c:v>
                </c:pt>
                <c:pt idx="4">
                  <c:v>1.2767315671879987E-3</c:v>
                </c:pt>
                <c:pt idx="5">
                  <c:v>6.3836578359399937E-4</c:v>
                </c:pt>
                <c:pt idx="6">
                  <c:v>6.3836578359399937E-4</c:v>
                </c:pt>
                <c:pt idx="7">
                  <c:v>3.1918289179699969E-4</c:v>
                </c:pt>
                <c:pt idx="8">
                  <c:v>4.4047239067985959E-2</c:v>
                </c:pt>
                <c:pt idx="9">
                  <c:v>0.12703479093520587</c:v>
                </c:pt>
                <c:pt idx="10">
                  <c:v>0.77082668368975427</c:v>
                </c:pt>
              </c:numCache>
            </c:numRef>
          </c:val>
        </c:ser>
        <c:gapWidth val="86"/>
        <c:overlap val="-24"/>
        <c:axId val="129811200"/>
        <c:axId val="129813120"/>
      </c:barChart>
      <c:catAx>
        <c:axId val="1298112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08E-2"/>
              <c:y val="0.3483966170895323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813120"/>
        <c:crosses val="autoZero"/>
        <c:auto val="1"/>
        <c:lblAlgn val="ctr"/>
        <c:lblOffset val="100"/>
      </c:catAx>
      <c:valAx>
        <c:axId val="12981312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81120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122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BARAHONA: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123 y gráfico 122'!$P$8:$P$17</c:f>
              <c:strCache>
                <c:ptCount val="10"/>
                <c:pt idx="0">
                  <c:v>Servicios financieros, excepto seguros y fondos de pensiones</c:v>
                </c:pt>
                <c:pt idx="1">
                  <c:v>Administración pública y la defensa; planes de seguridad social de afiliación obligatoria</c:v>
                </c:pt>
                <c:pt idx="2">
                  <c:v>Actividades relacionadas con la salud humana</c:v>
                </c:pt>
                <c:pt idx="3">
                  <c:v>Enseñanza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Actividades de juegos de azar y apuestas</c:v>
                </c:pt>
                <c:pt idx="7">
                  <c:v>Otras actividades de servicios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123 y gráfico 122'!$Q$8:$Q$17</c:f>
              <c:numCache>
                <c:formatCode>0.0%</c:formatCode>
                <c:ptCount val="10"/>
                <c:pt idx="0">
                  <c:v>1.772425923420376E-2</c:v>
                </c:pt>
                <c:pt idx="1">
                  <c:v>1.8536057367068055E-2</c:v>
                </c:pt>
                <c:pt idx="2">
                  <c:v>2.0836152076850224E-2</c:v>
                </c:pt>
                <c:pt idx="3">
                  <c:v>2.15126505209038E-2</c:v>
                </c:pt>
                <c:pt idx="4">
                  <c:v>3.4366120957921797E-2</c:v>
                </c:pt>
                <c:pt idx="5">
                  <c:v>5.2496279258557703E-2</c:v>
                </c:pt>
                <c:pt idx="6">
                  <c:v>7.5767825734000815E-2</c:v>
                </c:pt>
                <c:pt idx="7">
                  <c:v>9.3627384657015283E-2</c:v>
                </c:pt>
                <c:pt idx="8">
                  <c:v>0.11338113922337979</c:v>
                </c:pt>
                <c:pt idx="9">
                  <c:v>0.39412799350561495</c:v>
                </c:pt>
              </c:numCache>
            </c:numRef>
          </c:val>
        </c:ser>
        <c:axId val="130084224"/>
        <c:axId val="130086400"/>
      </c:barChart>
      <c:catAx>
        <c:axId val="13008422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8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086400"/>
        <c:crosses val="autoZero"/>
        <c:auto val="1"/>
        <c:lblAlgn val="ctr"/>
        <c:lblOffset val="100"/>
      </c:catAx>
      <c:valAx>
        <c:axId val="13008640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08422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123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BARAHONA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4.5626820276954846E-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88"/>
          <c:y val="0.17580008637408989"/>
          <c:w val="0.49161960615036548"/>
          <c:h val="0.82040018228642286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56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3.5758550030017468E-2"/>
                  <c:y val="0.14772941118209465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124 y gráfico 123 y 124'!$D$23:$F$23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124 y gráfico 123 y 124'!$D$24:$F$24</c:f>
              <c:numCache>
                <c:formatCode>0.0%</c:formatCode>
                <c:ptCount val="3"/>
                <c:pt idx="0">
                  <c:v>0.57510471753021142</c:v>
                </c:pt>
                <c:pt idx="1">
                  <c:v>0.36137860576381969</c:v>
                </c:pt>
                <c:pt idx="2">
                  <c:v>6.3516676705968819E-2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124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BARAHONA: Porcentaje de establecimientos por municipio, según su condición</a:t>
            </a:r>
          </a:p>
        </c:rich>
      </c:tx>
      <c:layout>
        <c:manualLayout>
          <c:xMode val="edge"/>
          <c:yMode val="edge"/>
          <c:x val="0.240012813922805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6.3637372062802566E-2"/>
          <c:y val="0.14675651739851517"/>
          <c:w val="0.91116343263386834"/>
          <c:h val="0.6075149129086137"/>
        </c:manualLayout>
      </c:layout>
      <c:barChart>
        <c:barDir val="col"/>
        <c:grouping val="clustered"/>
        <c:ser>
          <c:idx val="0"/>
          <c:order val="0"/>
          <c:tx>
            <c:strRef>
              <c:f>'Cuadro 124 y gráfico 123 y 124'!$D$23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ES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124 y gráfico 123 y 124'!$B$25:$B$35</c:f>
              <c:strCache>
                <c:ptCount val="11"/>
                <c:pt idx="0">
                  <c:v>Barahona</c:v>
                </c:pt>
                <c:pt idx="1">
                  <c:v>Cabral</c:v>
                </c:pt>
                <c:pt idx="2">
                  <c:v>Enriquillo</c:v>
                </c:pt>
                <c:pt idx="3">
                  <c:v>Paraíso</c:v>
                </c:pt>
                <c:pt idx="4">
                  <c:v>Vicente Noble</c:v>
                </c:pt>
                <c:pt idx="5">
                  <c:v>El Peñón</c:v>
                </c:pt>
                <c:pt idx="6">
                  <c:v>La Ciénaga</c:v>
                </c:pt>
                <c:pt idx="7">
                  <c:v>Fundación</c:v>
                </c:pt>
                <c:pt idx="8">
                  <c:v>Las Salinas</c:v>
                </c:pt>
                <c:pt idx="9">
                  <c:v>Polo</c:v>
                </c:pt>
                <c:pt idx="10">
                  <c:v>Jaquimeyes</c:v>
                </c:pt>
              </c:strCache>
            </c:strRef>
          </c:cat>
          <c:val>
            <c:numRef>
              <c:f>'Cuadro 124 y gráfico 123 y 124'!$D$25:$D$35</c:f>
              <c:numCache>
                <c:formatCode>0.0%</c:formatCode>
                <c:ptCount val="11"/>
                <c:pt idx="0">
                  <c:v>0.59066731141199225</c:v>
                </c:pt>
                <c:pt idx="1">
                  <c:v>0.6</c:v>
                </c:pt>
                <c:pt idx="2">
                  <c:v>0.58154859967051065</c:v>
                </c:pt>
                <c:pt idx="3">
                  <c:v>0.48717948717948711</c:v>
                </c:pt>
                <c:pt idx="4">
                  <c:v>0.5562632696390658</c:v>
                </c:pt>
                <c:pt idx="5">
                  <c:v>0.49315068493150688</c:v>
                </c:pt>
                <c:pt idx="6">
                  <c:v>0.52789699570815452</c:v>
                </c:pt>
                <c:pt idx="7">
                  <c:v>0.51973684210526316</c:v>
                </c:pt>
                <c:pt idx="8">
                  <c:v>0.66272189349112431</c:v>
                </c:pt>
                <c:pt idx="9">
                  <c:v>0.63583815028901736</c:v>
                </c:pt>
                <c:pt idx="10">
                  <c:v>0.4779874213836478</c:v>
                </c:pt>
              </c:numCache>
            </c:numRef>
          </c:val>
        </c:ser>
        <c:ser>
          <c:idx val="1"/>
          <c:order val="1"/>
          <c:tx>
            <c:strRef>
              <c:f>'Cuadro 124 y gráfico 123 y 124'!$E$23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578947150304304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1.2280700057922363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4035085780482662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1.4035085780482693E-2"/>
                  <c:y val="3.7878787878787936E-3"/>
                </c:manualLayout>
              </c:layout>
              <c:showVal val="1"/>
            </c:dLbl>
            <c:dLbl>
              <c:idx val="4"/>
              <c:layout>
                <c:manualLayout>
                  <c:x val="1.0526314335362035E-2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2280700057922301E-2"/>
                  <c:y val="3.7878787878787936E-3"/>
                </c:manualLayout>
              </c:layout>
              <c:showVal val="1"/>
            </c:dLbl>
            <c:dLbl>
              <c:idx val="6"/>
              <c:layout>
                <c:manualLayout>
                  <c:x val="1.4035085780482693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754385722560339E-2"/>
                  <c:y val="3.7878787878787936E-3"/>
                </c:manualLayout>
              </c:layout>
              <c:showVal val="1"/>
            </c:dLbl>
            <c:dLbl>
              <c:idx val="8"/>
              <c:layout>
                <c:manualLayout>
                  <c:x val="1.4035085780482693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5789471503043041E-2"/>
                  <c:y val="-6.9443642225563991E-17"/>
                </c:manualLayout>
              </c:layout>
              <c:showVal val="1"/>
            </c:dLbl>
            <c:dLbl>
              <c:idx val="10"/>
              <c:layout>
                <c:manualLayout>
                  <c:x val="1.754385722560339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124 y gráfico 123 y 124'!$B$25:$B$35</c:f>
              <c:strCache>
                <c:ptCount val="11"/>
                <c:pt idx="0">
                  <c:v>Barahona</c:v>
                </c:pt>
                <c:pt idx="1">
                  <c:v>Cabral</c:v>
                </c:pt>
                <c:pt idx="2">
                  <c:v>Enriquillo</c:v>
                </c:pt>
                <c:pt idx="3">
                  <c:v>Paraíso</c:v>
                </c:pt>
                <c:pt idx="4">
                  <c:v>Vicente Noble</c:v>
                </c:pt>
                <c:pt idx="5">
                  <c:v>El Peñón</c:v>
                </c:pt>
                <c:pt idx="6">
                  <c:v>La Ciénaga</c:v>
                </c:pt>
                <c:pt idx="7">
                  <c:v>Fundación</c:v>
                </c:pt>
                <c:pt idx="8">
                  <c:v>Las Salinas</c:v>
                </c:pt>
                <c:pt idx="9">
                  <c:v>Polo</c:v>
                </c:pt>
                <c:pt idx="10">
                  <c:v>Jaquimeyes</c:v>
                </c:pt>
              </c:strCache>
            </c:strRef>
          </c:cat>
          <c:val>
            <c:numRef>
              <c:f>'Cuadro 124 y gráfico 123 y 124'!$E$25:$E$35</c:f>
              <c:numCache>
                <c:formatCode>0.0%</c:formatCode>
                <c:ptCount val="11"/>
                <c:pt idx="0">
                  <c:v>0.359284332688588</c:v>
                </c:pt>
                <c:pt idx="1">
                  <c:v>0.39743589743589736</c:v>
                </c:pt>
                <c:pt idx="2">
                  <c:v>0.31466227347611203</c:v>
                </c:pt>
                <c:pt idx="3">
                  <c:v>0.41880341880341876</c:v>
                </c:pt>
                <c:pt idx="4">
                  <c:v>0.36411889596602975</c:v>
                </c:pt>
                <c:pt idx="5">
                  <c:v>0.42922374429223747</c:v>
                </c:pt>
                <c:pt idx="6">
                  <c:v>0.33905579399141633</c:v>
                </c:pt>
                <c:pt idx="7">
                  <c:v>0.46710526315789475</c:v>
                </c:pt>
                <c:pt idx="8">
                  <c:v>0.28402366863905326</c:v>
                </c:pt>
                <c:pt idx="9">
                  <c:v>0.24277456647398843</c:v>
                </c:pt>
                <c:pt idx="10">
                  <c:v>0.3522012578616352</c:v>
                </c:pt>
              </c:numCache>
            </c:numRef>
          </c:val>
        </c:ser>
        <c:ser>
          <c:idx val="3"/>
          <c:order val="2"/>
          <c:tx>
            <c:strRef>
              <c:f>'Cuadro 124 y gráfico 123 y 124'!$F$23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5.2631571676810098E-3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5.2631571676810098E-3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5789471503043041E-2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1.0526314335362035E-2"/>
                  <c:y val="-7.5757575757575829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124 y gráfico 123 y 124'!$B$25:$B$35</c:f>
              <c:strCache>
                <c:ptCount val="11"/>
                <c:pt idx="0">
                  <c:v>Barahona</c:v>
                </c:pt>
                <c:pt idx="1">
                  <c:v>Cabral</c:v>
                </c:pt>
                <c:pt idx="2">
                  <c:v>Enriquillo</c:v>
                </c:pt>
                <c:pt idx="3">
                  <c:v>Paraíso</c:v>
                </c:pt>
                <c:pt idx="4">
                  <c:v>Vicente Noble</c:v>
                </c:pt>
                <c:pt idx="5">
                  <c:v>El Peñón</c:v>
                </c:pt>
                <c:pt idx="6">
                  <c:v>La Ciénaga</c:v>
                </c:pt>
                <c:pt idx="7">
                  <c:v>Fundación</c:v>
                </c:pt>
                <c:pt idx="8">
                  <c:v>Las Salinas</c:v>
                </c:pt>
                <c:pt idx="9">
                  <c:v>Polo</c:v>
                </c:pt>
                <c:pt idx="10">
                  <c:v>Jaquimeyes</c:v>
                </c:pt>
              </c:strCache>
            </c:strRef>
          </c:cat>
          <c:val>
            <c:numRef>
              <c:f>'Cuadro 124 y gráfico 123 y 124'!$F$25:$F$35</c:f>
              <c:numCache>
                <c:formatCode>0.0%</c:formatCode>
                <c:ptCount val="11"/>
                <c:pt idx="0">
                  <c:v>5.0048355899419729E-2</c:v>
                </c:pt>
                <c:pt idx="1">
                  <c:v>2.5641025641025637E-3</c:v>
                </c:pt>
                <c:pt idx="2">
                  <c:v>0.10378912685337727</c:v>
                </c:pt>
                <c:pt idx="3">
                  <c:v>9.4017094017094002E-2</c:v>
                </c:pt>
                <c:pt idx="4">
                  <c:v>7.9617834394904469E-2</c:v>
                </c:pt>
                <c:pt idx="5">
                  <c:v>7.7625570776255703E-2</c:v>
                </c:pt>
                <c:pt idx="6">
                  <c:v>0.13304721030042918</c:v>
                </c:pt>
                <c:pt idx="7">
                  <c:v>1.3157894736842105E-2</c:v>
                </c:pt>
                <c:pt idx="8">
                  <c:v>5.3254437869822487E-2</c:v>
                </c:pt>
                <c:pt idx="9">
                  <c:v>0.12138728323699421</c:v>
                </c:pt>
                <c:pt idx="10">
                  <c:v>0.16981132075471697</c:v>
                </c:pt>
              </c:numCache>
            </c:numRef>
          </c:val>
        </c:ser>
        <c:axId val="129208704"/>
        <c:axId val="129210240"/>
      </c:barChart>
      <c:catAx>
        <c:axId val="1292087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210240"/>
        <c:crosses val="autoZero"/>
        <c:auto val="1"/>
        <c:lblAlgn val="ctr"/>
        <c:lblOffset val="100"/>
      </c:catAx>
      <c:valAx>
        <c:axId val="129210240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20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707745585336981"/>
          <c:y val="0.90370168217609248"/>
          <c:w val="0.40246962253493268"/>
          <c:h val="8.912192794082556E-2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53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PUERTO PLATA: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45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6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53 y gráfico 53'!$B$26:$B$36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53 y gráfico 53'!$C$26:$C$36</c:f>
              <c:numCache>
                <c:formatCode>0.0%</c:formatCode>
                <c:ptCount val="11"/>
                <c:pt idx="0">
                  <c:v>4.7552137257802982E-2</c:v>
                </c:pt>
                <c:pt idx="1">
                  <c:v>1.0538381896169197E-3</c:v>
                </c:pt>
                <c:pt idx="2">
                  <c:v>1.1093033574914943E-4</c:v>
                </c:pt>
                <c:pt idx="3">
                  <c:v>8.8744268599319541E-4</c:v>
                </c:pt>
                <c:pt idx="4">
                  <c:v>9.9837302174234487E-3</c:v>
                </c:pt>
                <c:pt idx="5">
                  <c:v>4.9918651087117244E-3</c:v>
                </c:pt>
                <c:pt idx="6">
                  <c:v>9.9837302174234487E-3</c:v>
                </c:pt>
                <c:pt idx="7">
                  <c:v>3.2003401863629613E-2</c:v>
                </c:pt>
                <c:pt idx="8">
                  <c:v>0.10017009318148193</c:v>
                </c:pt>
                <c:pt idx="9">
                  <c:v>0.20743972785090944</c:v>
                </c:pt>
                <c:pt idx="10">
                  <c:v>0.58582310309125818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7A-4DD5-B867-6BFAA4EAD46D}"/>
            </c:ext>
          </c:extLst>
        </c:ser>
        <c:gapWidth val="86"/>
        <c:overlap val="-24"/>
        <c:axId val="121597312"/>
        <c:axId val="121636352"/>
      </c:barChart>
      <c:catAx>
        <c:axId val="1215973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189E-2"/>
              <c:y val="0.34839661708953323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636352"/>
        <c:crosses val="autoZero"/>
        <c:auto val="1"/>
        <c:lblAlgn val="ctr"/>
        <c:lblOffset val="100"/>
      </c:catAx>
      <c:valAx>
        <c:axId val="12163635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59731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125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BARAHONA: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7319328083989619"/>
          <c:y val="3.8424591738712775E-3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4541559826635544"/>
          <c:w val="0.71624440944882373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125 y gráfico 125'!$B$26:$B$36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125 y gráfico 125'!$C$26:$C$36</c:f>
              <c:numCache>
                <c:formatCode>0.0%</c:formatCode>
                <c:ptCount val="11"/>
                <c:pt idx="0">
                  <c:v>2.9586866317878401E-2</c:v>
                </c:pt>
                <c:pt idx="1">
                  <c:v>5.4122316435143423E-4</c:v>
                </c:pt>
                <c:pt idx="2">
                  <c:v>5.4122316435143423E-4</c:v>
                </c:pt>
                <c:pt idx="3">
                  <c:v>1.4883637019664441E-3</c:v>
                </c:pt>
                <c:pt idx="4">
                  <c:v>3.923867941547898E-3</c:v>
                </c:pt>
                <c:pt idx="5">
                  <c:v>3.7885621504600395E-3</c:v>
                </c:pt>
                <c:pt idx="6">
                  <c:v>6.2240663900414933E-3</c:v>
                </c:pt>
                <c:pt idx="7">
                  <c:v>1.123038066029226E-2</c:v>
                </c:pt>
                <c:pt idx="8">
                  <c:v>7.2794515605267909E-2</c:v>
                </c:pt>
                <c:pt idx="9">
                  <c:v>0.15844308136388235</c:v>
                </c:pt>
                <c:pt idx="10">
                  <c:v>0.71143784953996025</c:v>
                </c:pt>
              </c:numCache>
            </c:numRef>
          </c:val>
        </c:ser>
        <c:gapWidth val="86"/>
        <c:overlap val="-24"/>
        <c:axId val="129235200"/>
        <c:axId val="130433408"/>
      </c:barChart>
      <c:catAx>
        <c:axId val="1292352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87E-2"/>
              <c:y val="0.34839661708953218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433408"/>
        <c:crosses val="autoZero"/>
        <c:auto val="1"/>
        <c:lblAlgn val="ctr"/>
        <c:lblOffset val="100"/>
      </c:catAx>
      <c:valAx>
        <c:axId val="13043340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23520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126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INDEPENDENCIA: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127 y gráfico 126'!$K$8:$K$17</c:f>
              <c:strCache>
                <c:ptCount val="10"/>
                <c:pt idx="0">
                  <c:v>Alojamiento</c:v>
                </c:pt>
                <c:pt idx="1">
                  <c:v>Actividades relacionadas con la salud humana</c:v>
                </c:pt>
                <c:pt idx="2">
                  <c:v>Actividades de asociaciones u organizaciones</c:v>
                </c:pt>
                <c:pt idx="3">
                  <c:v>Administración pública y la defensa; planes de seguridad social de afiliación obligatoria</c:v>
                </c:pt>
                <c:pt idx="4">
                  <c:v>Comercio y reparación de vehículos automotores y motocicletas</c:v>
                </c:pt>
                <c:pt idx="5">
                  <c:v>Enseñanza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127 y gráfico 126'!$L$8:$L$17</c:f>
              <c:numCache>
                <c:formatCode>0.0%</c:formatCode>
                <c:ptCount val="10"/>
                <c:pt idx="0">
                  <c:v>1.5345268542199489E-2</c:v>
                </c:pt>
                <c:pt idx="1">
                  <c:v>2.0460358056265986E-2</c:v>
                </c:pt>
                <c:pt idx="2">
                  <c:v>3.4526854219948847E-2</c:v>
                </c:pt>
                <c:pt idx="3">
                  <c:v>3.5166240409207163E-2</c:v>
                </c:pt>
                <c:pt idx="4">
                  <c:v>3.5805626598465472E-2</c:v>
                </c:pt>
                <c:pt idx="5">
                  <c:v>3.7723785166240406E-2</c:v>
                </c:pt>
                <c:pt idx="6">
                  <c:v>6.9693094629156016E-2</c:v>
                </c:pt>
                <c:pt idx="7">
                  <c:v>9.3989769820971861E-2</c:v>
                </c:pt>
                <c:pt idx="8">
                  <c:v>0.1118925831202046</c:v>
                </c:pt>
                <c:pt idx="9">
                  <c:v>0.39322250639386191</c:v>
                </c:pt>
              </c:numCache>
            </c:numRef>
          </c:val>
        </c:ser>
        <c:axId val="130544768"/>
        <c:axId val="130546688"/>
      </c:barChart>
      <c:catAx>
        <c:axId val="1305447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0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546688"/>
        <c:crosses val="autoZero"/>
        <c:auto val="1"/>
        <c:lblAlgn val="ctr"/>
        <c:lblOffset val="100"/>
      </c:catAx>
      <c:valAx>
        <c:axId val="13054668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54476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127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INDEPENDENCIA: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98"/>
          <c:y val="0.14635731854273054"/>
          <c:w val="0.51086971406456994"/>
          <c:h val="0.849843014906159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81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3.5758550030017468E-2"/>
                  <c:y val="0.1477294111820949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128 y gráfico 127 y 128'!$B$15:$B$17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128 y gráfico 127 y 128'!$C$15:$C$17</c:f>
              <c:numCache>
                <c:formatCode>0.0%</c:formatCode>
                <c:ptCount val="3"/>
                <c:pt idx="0">
                  <c:v>0.61942800756713567</c:v>
                </c:pt>
                <c:pt idx="1">
                  <c:v>0.21437233403884579</c:v>
                </c:pt>
                <c:pt idx="2">
                  <c:v>0.16619965839401857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128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INDEPENDENCIA: Porcentaje de establecimientos por municipio, según su condición</a:t>
            </a:r>
          </a:p>
        </c:rich>
      </c:tx>
      <c:layout>
        <c:manualLayout>
          <c:xMode val="edge"/>
          <c:yMode val="edge"/>
          <c:x val="0.18116410353648793"/>
          <c:y val="4.5819014891179894E-3"/>
        </c:manualLayout>
      </c:layout>
      <c:overlay val="1"/>
    </c:title>
    <c:plotArea>
      <c:layout>
        <c:manualLayout>
          <c:layoutTarget val="inner"/>
          <c:xMode val="edge"/>
          <c:yMode val="edge"/>
          <c:x val="6.1298364320429517E-2"/>
          <c:y val="0.17129637145872328"/>
          <c:w val="0.77388328360095671"/>
          <c:h val="0.69669765237679426"/>
        </c:manualLayout>
      </c:layout>
      <c:barChart>
        <c:barDir val="col"/>
        <c:grouping val="clustered"/>
        <c:ser>
          <c:idx val="0"/>
          <c:order val="0"/>
          <c:tx>
            <c:strRef>
              <c:f>'Cuadro 128 y gráfico 127 y 128'!$B$15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128 y gráfico 127 y 128'!$D$14:$I$14</c:f>
              <c:strCache>
                <c:ptCount val="6"/>
                <c:pt idx="0">
                  <c:v>Jimaní</c:v>
                </c:pt>
                <c:pt idx="1">
                  <c:v>Duvergé</c:v>
                </c:pt>
                <c:pt idx="2">
                  <c:v>La Descubierta</c:v>
                </c:pt>
                <c:pt idx="3">
                  <c:v>Postrer Río</c:v>
                </c:pt>
                <c:pt idx="4">
                  <c:v>Cristóbal</c:v>
                </c:pt>
                <c:pt idx="5">
                  <c:v>Mella</c:v>
                </c:pt>
              </c:strCache>
            </c:strRef>
          </c:cat>
          <c:val>
            <c:numRef>
              <c:f>'Cuadro 128 y gráfico 127 y 128'!$D$15:$I$15</c:f>
              <c:numCache>
                <c:formatCode>0.0%</c:formatCode>
                <c:ptCount val="6"/>
                <c:pt idx="0">
                  <c:v>0.62915129151291516</c:v>
                </c:pt>
                <c:pt idx="1">
                  <c:v>0.63740458015267176</c:v>
                </c:pt>
                <c:pt idx="2">
                  <c:v>0.64414414414414423</c:v>
                </c:pt>
                <c:pt idx="3">
                  <c:v>0.71573604060913698</c:v>
                </c:pt>
                <c:pt idx="4">
                  <c:v>0.50714285714285712</c:v>
                </c:pt>
                <c:pt idx="5">
                  <c:v>0.52307692307692311</c:v>
                </c:pt>
              </c:numCache>
            </c:numRef>
          </c:val>
        </c:ser>
        <c:ser>
          <c:idx val="1"/>
          <c:order val="1"/>
          <c:tx>
            <c:strRef>
              <c:f>'Cuadro 128 y gráfico 127 y 128'!$B$16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3.4813328942247292E-3"/>
                  <c:y val="-4.534278576002742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675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675E-3"/>
                </c:manualLayout>
              </c:layout>
              <c:showVal val="1"/>
            </c:dLbl>
            <c:dLbl>
              <c:idx val="3"/>
              <c:layout>
                <c:manualLayout>
                  <c:x val="1.0139416983523421E-2"/>
                  <c:y val="-9.1638029782360342E-3"/>
                </c:manualLayout>
              </c:layout>
              <c:showVal val="1"/>
            </c:dLbl>
            <c:dLbl>
              <c:idx val="4"/>
              <c:layout>
                <c:manualLayout>
                  <c:x val="1.0139416983523365E-2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0139416983523365E-2"/>
                  <c:y val="-1.3745704467354024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128 y gráfico 127 y 128'!$D$14:$I$14</c:f>
              <c:strCache>
                <c:ptCount val="6"/>
                <c:pt idx="0">
                  <c:v>Jimaní</c:v>
                </c:pt>
                <c:pt idx="1">
                  <c:v>Duvergé</c:v>
                </c:pt>
                <c:pt idx="2">
                  <c:v>La Descubierta</c:v>
                </c:pt>
                <c:pt idx="3">
                  <c:v>Postrer Río</c:v>
                </c:pt>
                <c:pt idx="4">
                  <c:v>Cristóbal</c:v>
                </c:pt>
                <c:pt idx="5">
                  <c:v>Mella</c:v>
                </c:pt>
              </c:strCache>
            </c:strRef>
          </c:cat>
          <c:val>
            <c:numRef>
              <c:f>'Cuadro 128 y gráfico 127 y 128'!$D$16:$I$16</c:f>
              <c:numCache>
                <c:formatCode>0.0%</c:formatCode>
                <c:ptCount val="6"/>
                <c:pt idx="0">
                  <c:v>8.3025830258302583E-2</c:v>
                </c:pt>
                <c:pt idx="1">
                  <c:v>0.29007633587786258</c:v>
                </c:pt>
                <c:pt idx="2">
                  <c:v>0.28828828828828829</c:v>
                </c:pt>
                <c:pt idx="3">
                  <c:v>0.26903553299492389</c:v>
                </c:pt>
                <c:pt idx="4">
                  <c:v>0.31428571428571428</c:v>
                </c:pt>
                <c:pt idx="5">
                  <c:v>0.26666666666666666</c:v>
                </c:pt>
              </c:numCache>
            </c:numRef>
          </c:val>
        </c:ser>
        <c:ser>
          <c:idx val="3"/>
          <c:order val="2"/>
          <c:tx>
            <c:strRef>
              <c:f>'Cuadro 128 y gráfico 127 y 128'!$B$17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7.2798553671119121E-3"/>
                  <c:y val="4.6775080949932914E-3"/>
                </c:manualLayout>
              </c:layout>
              <c:showVal val="1"/>
            </c:dLbl>
            <c:dLbl>
              <c:idx val="1"/>
              <c:layout>
                <c:manualLayout>
                  <c:x val="8.9650315998138063E-3"/>
                  <c:y val="-9.0205734592454546E-3"/>
                </c:manualLayout>
              </c:layout>
              <c:showVal val="1"/>
            </c:dLbl>
            <c:dLbl>
              <c:idx val="2"/>
              <c:layout>
                <c:manualLayout>
                  <c:x val="6.9081188232463404E-3"/>
                  <c:y val="1.8518458388577821E-2"/>
                </c:manualLayout>
              </c:layout>
              <c:showVal val="1"/>
            </c:dLbl>
            <c:dLbl>
              <c:idx val="4"/>
              <c:layout>
                <c:manualLayout>
                  <c:x val="6.7596113223489934E-3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6899028305872501E-2"/>
                  <c:y val="9.1638029782360342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128 y gráfico 127 y 128'!$D$14:$I$14</c:f>
              <c:strCache>
                <c:ptCount val="6"/>
                <c:pt idx="0">
                  <c:v>Jimaní</c:v>
                </c:pt>
                <c:pt idx="1">
                  <c:v>Duvergé</c:v>
                </c:pt>
                <c:pt idx="2">
                  <c:v>La Descubierta</c:v>
                </c:pt>
                <c:pt idx="3">
                  <c:v>Postrer Río</c:v>
                </c:pt>
                <c:pt idx="4">
                  <c:v>Cristóbal</c:v>
                </c:pt>
                <c:pt idx="5">
                  <c:v>Mella</c:v>
                </c:pt>
              </c:strCache>
            </c:strRef>
          </c:cat>
          <c:val>
            <c:numRef>
              <c:f>'Cuadro 128 y gráfico 127 y 128'!$D$17:$I$17</c:f>
              <c:numCache>
                <c:formatCode>0.0%</c:formatCode>
                <c:ptCount val="6"/>
                <c:pt idx="0">
                  <c:v>0.28782287822878228</c:v>
                </c:pt>
                <c:pt idx="1">
                  <c:v>7.2519083969465645E-2</c:v>
                </c:pt>
                <c:pt idx="2">
                  <c:v>6.7567567567567571E-2</c:v>
                </c:pt>
                <c:pt idx="3">
                  <c:v>1.5228426395939085E-2</c:v>
                </c:pt>
                <c:pt idx="4">
                  <c:v>0.17857142857142858</c:v>
                </c:pt>
                <c:pt idx="5">
                  <c:v>0.21025641025641026</c:v>
                </c:pt>
              </c:numCache>
            </c:numRef>
          </c:val>
        </c:ser>
        <c:axId val="129468672"/>
        <c:axId val="129482752"/>
      </c:barChart>
      <c:catAx>
        <c:axId val="12946867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482752"/>
        <c:crosses val="autoZero"/>
        <c:auto val="1"/>
        <c:lblAlgn val="ctr"/>
        <c:lblOffset val="100"/>
      </c:catAx>
      <c:valAx>
        <c:axId val="12948275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46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019167756121865"/>
          <c:y val="0.19649755120816084"/>
          <c:w val="0.2182590632857184"/>
          <c:h val="0.27739428404782934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129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INDEPENDENCIA: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918599475065617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330897637795275"/>
          <c:y val="0.12070961311220028"/>
          <c:w val="0.71624440944882428"/>
          <c:h val="0.7724860062539746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129 y gráfico 129'!$B$26:$B$36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129 y gráfico 129'!$C$26:$C$36</c:f>
              <c:numCache>
                <c:formatCode>0.0%</c:formatCode>
                <c:ptCount val="11"/>
                <c:pt idx="0">
                  <c:v>9.0153452685421992E-2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6.3938618925831207E-4</c:v>
                </c:pt>
                <c:pt idx="6">
                  <c:v>1.2787723785166241E-3</c:v>
                </c:pt>
                <c:pt idx="7">
                  <c:v>3.19693094629156E-3</c:v>
                </c:pt>
                <c:pt idx="8">
                  <c:v>7.3529411764705885E-2</c:v>
                </c:pt>
                <c:pt idx="9">
                  <c:v>0.12020460358056266</c:v>
                </c:pt>
                <c:pt idx="10">
                  <c:v>0.71099744245524299</c:v>
                </c:pt>
              </c:numCache>
            </c:numRef>
          </c:val>
        </c:ser>
        <c:gapWidth val="86"/>
        <c:overlap val="-24"/>
        <c:axId val="129560960"/>
        <c:axId val="129562880"/>
      </c:barChart>
      <c:catAx>
        <c:axId val="12956096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29E-2"/>
              <c:y val="0.3483966170895324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562880"/>
        <c:crosses val="autoZero"/>
        <c:auto val="1"/>
        <c:lblAlgn val="ctr"/>
        <c:lblOffset val="100"/>
      </c:catAx>
      <c:valAx>
        <c:axId val="12956288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956096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130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PEDERNALES: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45772668456030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131 y gráfico 130'!$G$8:$G$17</c:f>
              <c:strCache>
                <c:ptCount val="10"/>
                <c:pt idx="0">
                  <c:v>Enseñanza</c:v>
                </c:pt>
                <c:pt idx="1">
                  <c:v>Servicios financieros, excepto seguros y fondos de pensiones</c:v>
                </c:pt>
                <c:pt idx="2">
                  <c:v>Alojamiento</c:v>
                </c:pt>
                <c:pt idx="3">
                  <c:v>Administración pública y la defensa; planes de seguridad social de afiliación obligatoria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Actividades de juegos de azar y apuestas</c:v>
                </c:pt>
                <c:pt idx="7">
                  <c:v>Otras actividades de servicios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131 y gráfico 130'!$H$8:$H$17</c:f>
              <c:numCache>
                <c:formatCode>0.0%</c:formatCode>
                <c:ptCount val="10"/>
                <c:pt idx="0">
                  <c:v>1.3899699766485049E-2</c:v>
                </c:pt>
                <c:pt idx="1">
                  <c:v>1.445568775714445E-2</c:v>
                </c:pt>
                <c:pt idx="2">
                  <c:v>1.9459579673079066E-2</c:v>
                </c:pt>
                <c:pt idx="3">
                  <c:v>2.1683531635716676E-2</c:v>
                </c:pt>
                <c:pt idx="4">
                  <c:v>3.0579339486267107E-2</c:v>
                </c:pt>
                <c:pt idx="5">
                  <c:v>4.1699099299455145E-2</c:v>
                </c:pt>
                <c:pt idx="6">
                  <c:v>5.6154787056599598E-2</c:v>
                </c:pt>
                <c:pt idx="7">
                  <c:v>6.2826642944512415E-2</c:v>
                </c:pt>
                <c:pt idx="8">
                  <c:v>0.12009340598243082</c:v>
                </c:pt>
                <c:pt idx="9">
                  <c:v>0.47092182808851341</c:v>
                </c:pt>
              </c:numCache>
            </c:numRef>
          </c:val>
        </c:ser>
        <c:axId val="130374656"/>
        <c:axId val="130393216"/>
      </c:barChart>
      <c:catAx>
        <c:axId val="13037465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6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393216"/>
        <c:crosses val="autoZero"/>
        <c:auto val="1"/>
        <c:lblAlgn val="ctr"/>
        <c:lblOffset val="100"/>
      </c:catAx>
      <c:valAx>
        <c:axId val="13039321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37465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131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PEDERNALES: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8"/>
          <c:y val="0.14635731854273029"/>
          <c:w val="0.51086971406456994"/>
          <c:h val="0.8498430149061583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37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3542275079509244"/>
                  <c:y val="-0.12421311384415316"/>
                </c:manualLayout>
              </c:layout>
              <c:showVal val="1"/>
            </c:dLbl>
            <c:dLbl>
              <c:idx val="2"/>
              <c:layout>
                <c:manualLayout>
                  <c:x val="3.5758550030017468E-2"/>
                  <c:y val="0.14772941118209446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132 y gráfico 131 y 132'!$B$15:$B$17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132 y gráfico 131 y 132'!$C$15:$C$17</c:f>
              <c:numCache>
                <c:formatCode>0.0%</c:formatCode>
                <c:ptCount val="3"/>
                <c:pt idx="0">
                  <c:v>0.48954117766134836</c:v>
                </c:pt>
                <c:pt idx="1">
                  <c:v>0.33005856955126966</c:v>
                </c:pt>
                <c:pt idx="2">
                  <c:v>0.18040025278738192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132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PEDERNALES: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8962397741519424"/>
          <c:w val="0.71642662153569603"/>
          <c:h val="0.6783699975647407"/>
        </c:manualLayout>
      </c:layout>
      <c:barChart>
        <c:barDir val="col"/>
        <c:grouping val="clustered"/>
        <c:ser>
          <c:idx val="0"/>
          <c:order val="0"/>
          <c:tx>
            <c:strRef>
              <c:f>'Cuadro 132 y gráfico 131 y 132'!$B$15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132 y gráfico 131 y 132'!$D$14:$E$14</c:f>
              <c:strCache>
                <c:ptCount val="2"/>
                <c:pt idx="0">
                  <c:v>Pedernales</c:v>
                </c:pt>
                <c:pt idx="1">
                  <c:v>Oviedo</c:v>
                </c:pt>
              </c:strCache>
            </c:strRef>
          </c:cat>
          <c:val>
            <c:numRef>
              <c:f>'Cuadro 132 y gráfico 131 y 132'!$D$15:$E$15</c:f>
              <c:numCache>
                <c:formatCode>0.0%</c:formatCode>
                <c:ptCount val="2"/>
                <c:pt idx="0">
                  <c:v>0.56984273820536535</c:v>
                </c:pt>
                <c:pt idx="1">
                  <c:v>0.3660177497852849</c:v>
                </c:pt>
              </c:numCache>
            </c:numRef>
          </c:val>
        </c:ser>
        <c:ser>
          <c:idx val="1"/>
          <c:order val="1"/>
          <c:tx>
            <c:strRef>
              <c:f>'Cuadro 132 y gráfico 131 y 132'!$B$16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89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589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589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132 y gráfico 131 y 132'!$D$16:$E$16</c:f>
              <c:numCache>
                <c:formatCode>0.0%</c:formatCode>
                <c:ptCount val="2"/>
                <c:pt idx="0">
                  <c:v>0.20906567992599445</c:v>
                </c:pt>
                <c:pt idx="1">
                  <c:v>0.51617520755797297</c:v>
                </c:pt>
              </c:numCache>
            </c:numRef>
          </c:val>
        </c:ser>
        <c:ser>
          <c:idx val="2"/>
          <c:order val="2"/>
          <c:tx>
            <c:strRef>
              <c:f>'Cuadro 132 y gráfico 131 y 132'!$B$17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132 y gráfico 131 y 132'!$D$17:$E$17</c:f>
              <c:numCache>
                <c:formatCode>0.0%</c:formatCode>
                <c:ptCount val="2"/>
                <c:pt idx="0">
                  <c:v>0.22109158186864014</c:v>
                </c:pt>
                <c:pt idx="1">
                  <c:v>0.11780704265674202</c:v>
                </c:pt>
              </c:numCache>
            </c:numRef>
          </c:val>
        </c:ser>
        <c:axId val="131055616"/>
        <c:axId val="131057152"/>
      </c:barChart>
      <c:catAx>
        <c:axId val="1310556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057152"/>
        <c:crosses val="autoZero"/>
        <c:auto val="1"/>
        <c:lblAlgn val="ctr"/>
        <c:lblOffset val="100"/>
      </c:catAx>
      <c:valAx>
        <c:axId val="13105715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05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889"/>
          <c:y val="0.23773466461022291"/>
          <c:w val="0.24405107831466422"/>
          <c:h val="0.47899811492635586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133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PEDERNALES: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8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306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133 y gráfico 133'!$B$26:$B$36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133 y gráfico 133'!$C$26:$C$36</c:f>
              <c:numCache>
                <c:formatCode>0.0%</c:formatCode>
                <c:ptCount val="11"/>
                <c:pt idx="0">
                  <c:v>5.4474708171206226E-2</c:v>
                </c:pt>
                <c:pt idx="1">
                  <c:v>0</c:v>
                </c:pt>
                <c:pt idx="2">
                  <c:v>0</c:v>
                </c:pt>
                <c:pt idx="3">
                  <c:v>5.5586436909394106E-4</c:v>
                </c:pt>
                <c:pt idx="4">
                  <c:v>0</c:v>
                </c:pt>
                <c:pt idx="5">
                  <c:v>0</c:v>
                </c:pt>
                <c:pt idx="6">
                  <c:v>2.5569760978321289E-2</c:v>
                </c:pt>
                <c:pt idx="7">
                  <c:v>1.8899388549193995E-2</c:v>
                </c:pt>
                <c:pt idx="8">
                  <c:v>3.8354641467481937E-2</c:v>
                </c:pt>
                <c:pt idx="9">
                  <c:v>0.1245136186770428</c:v>
                </c:pt>
                <c:pt idx="10">
                  <c:v>0.73763201778765985</c:v>
                </c:pt>
              </c:numCache>
            </c:numRef>
          </c:val>
        </c:ser>
        <c:gapWidth val="86"/>
        <c:overlap val="-24"/>
        <c:axId val="131106688"/>
        <c:axId val="131129344"/>
      </c:barChart>
      <c:catAx>
        <c:axId val="1311066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1946E-2"/>
              <c:y val="0.3483966170895320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129344"/>
        <c:crosses val="autoZero"/>
        <c:auto val="1"/>
        <c:lblAlgn val="ctr"/>
        <c:lblOffset val="100"/>
      </c:catAx>
      <c:valAx>
        <c:axId val="13112934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10668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134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ELÍAS PIÑA: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135 y gráfico 134'!$K$8:$K$17</c:f>
              <c:strCache>
                <c:ptCount val="10"/>
                <c:pt idx="0">
                  <c:v>Alojamiento</c:v>
                </c:pt>
                <c:pt idx="1">
                  <c:v>Enseñanza</c:v>
                </c:pt>
                <c:pt idx="2">
                  <c:v>Comercio y reparación de vehículos automotores y motocicletas</c:v>
                </c:pt>
                <c:pt idx="3">
                  <c:v>Administración pública y la defensa; planes de seguridad social de afiliación obligatoria</c:v>
                </c:pt>
                <c:pt idx="4">
                  <c:v>Actividades relacionadas con la salud humana</c:v>
                </c:pt>
                <c:pt idx="5">
                  <c:v>Actividades de asociaciones u organizaciones</c:v>
                </c:pt>
                <c:pt idx="6">
                  <c:v>Actividades de servicio de comidas y bebidas</c:v>
                </c:pt>
                <c:pt idx="7">
                  <c:v>Otras actividades de servicios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135 y gráfico 134'!$L$8:$L$17</c:f>
              <c:numCache>
                <c:formatCode>0.0%</c:formatCode>
                <c:ptCount val="10"/>
                <c:pt idx="0">
                  <c:v>6.6666666666666671E-3</c:v>
                </c:pt>
                <c:pt idx="1">
                  <c:v>2.1904761904761906E-2</c:v>
                </c:pt>
                <c:pt idx="2">
                  <c:v>2.8571428571428571E-2</c:v>
                </c:pt>
                <c:pt idx="3">
                  <c:v>2.9523809523809525E-2</c:v>
                </c:pt>
                <c:pt idx="4">
                  <c:v>3.3333333333333333E-2</c:v>
                </c:pt>
                <c:pt idx="5">
                  <c:v>4.238095238095238E-2</c:v>
                </c:pt>
                <c:pt idx="6">
                  <c:v>5.9523809523809521E-2</c:v>
                </c:pt>
                <c:pt idx="7">
                  <c:v>6.4285714285714279E-2</c:v>
                </c:pt>
                <c:pt idx="8">
                  <c:v>0.1280952380952381</c:v>
                </c:pt>
                <c:pt idx="9">
                  <c:v>0.50095238095238093</c:v>
                </c:pt>
              </c:numCache>
            </c:numRef>
          </c:val>
        </c:ser>
        <c:axId val="130257664"/>
        <c:axId val="130259584"/>
      </c:barChart>
      <c:catAx>
        <c:axId val="13025766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9"/>
            </c:manualLayout>
          </c:layout>
        </c:title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259584"/>
        <c:crosses val="autoZero"/>
        <c:auto val="1"/>
        <c:lblAlgn val="ctr"/>
        <c:lblOffset val="100"/>
      </c:catAx>
      <c:valAx>
        <c:axId val="13025958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25766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54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SANTIAGO: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55 y gráfico 54'!$N$8:$N$17</c:f>
              <c:strCache>
                <c:ptCount val="10"/>
                <c:pt idx="0">
                  <c:v>Depósito y actividades de transporte complementarias</c:v>
                </c:pt>
                <c:pt idx="1">
                  <c:v>Enseñanza</c:v>
                </c:pt>
                <c:pt idx="2">
                  <c:v>Reparación de computadoras y enseres de uso personal y doméstico</c:v>
                </c:pt>
                <c:pt idx="3">
                  <c:v>Actividades de asociaciones u organizaciones</c:v>
                </c:pt>
                <c:pt idx="4">
                  <c:v>Actividades relacionadas con la salud humana</c:v>
                </c:pt>
                <c:pt idx="5">
                  <c:v>Comercio y reparación de vehículos automotores y motocicletas</c:v>
                </c:pt>
                <c:pt idx="6">
                  <c:v>Actividades de juegos de azar y apuestas</c:v>
                </c:pt>
                <c:pt idx="7">
                  <c:v>Otras actividades de servicios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55 y gráfico 54'!$O$8:$O$17</c:f>
              <c:numCache>
                <c:formatCode>0.0%</c:formatCode>
                <c:ptCount val="10"/>
                <c:pt idx="0">
                  <c:v>1.4302485160138229E-2</c:v>
                </c:pt>
                <c:pt idx="1">
                  <c:v>2.0552588501794013E-2</c:v>
                </c:pt>
                <c:pt idx="2">
                  <c:v>2.4917740041998048E-2</c:v>
                </c:pt>
                <c:pt idx="3">
                  <c:v>2.8026257047900925E-2</c:v>
                </c:pt>
                <c:pt idx="4">
                  <c:v>2.9547446221002333E-2</c:v>
                </c:pt>
                <c:pt idx="5">
                  <c:v>4.8182013591494571E-2</c:v>
                </c:pt>
                <c:pt idx="6">
                  <c:v>9.2759470229335797E-2</c:v>
                </c:pt>
                <c:pt idx="7">
                  <c:v>9.3569668810661547E-2</c:v>
                </c:pt>
                <c:pt idx="8">
                  <c:v>0.11883463681608492</c:v>
                </c:pt>
                <c:pt idx="9">
                  <c:v>0.2856198019147142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2F-4669-B529-C8C2B08A5CDB}"/>
            </c:ext>
          </c:extLst>
        </c:ser>
        <c:axId val="121817344"/>
        <c:axId val="121831808"/>
      </c:barChart>
      <c:catAx>
        <c:axId val="1218173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7995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831808"/>
        <c:crosses val="autoZero"/>
        <c:auto val="1"/>
        <c:lblAlgn val="ctr"/>
        <c:lblOffset val="100"/>
      </c:catAx>
      <c:valAx>
        <c:axId val="12183180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21817344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</a:t>
            </a:r>
            <a:r>
              <a:rPr lang="es-DO" sz="900" b="0" baseline="0">
                <a:latin typeface="Franklin Gothic Demi" pitchFamily="34" charset="0"/>
              </a:rPr>
              <a:t> 135</a:t>
            </a:r>
            <a:endParaRPr lang="es-DO" sz="900" b="0">
              <a:latin typeface="Franklin Gothic Demi" pitchFamily="34" charset="0"/>
            </a:endParaRP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ELÍAS PIÑA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91"/>
          <c:y val="0.14635731854273046"/>
          <c:w val="0.51086971406456994"/>
          <c:h val="0.84984301490615877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362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3.5758550030017468E-2"/>
                  <c:y val="0.1477294111820947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136 y gráfico 135 y 136'!$B$15:$B$17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136 y gráfico 135 y 136'!$C$15:$C$17</c:f>
              <c:numCache>
                <c:formatCode>0.0%</c:formatCode>
                <c:ptCount val="3"/>
                <c:pt idx="0">
                  <c:v>0.6071428571428571</c:v>
                </c:pt>
                <c:pt idx="1">
                  <c:v>0.29523809523809524</c:v>
                </c:pt>
                <c:pt idx="2">
                  <c:v>9.7619047619047619E-2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136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ELÍAS PIÑA: Porcentaje de establecimientos por municipio, según su condición</a:t>
            </a:r>
          </a:p>
        </c:rich>
      </c:tx>
      <c:layout>
        <c:manualLayout>
          <c:xMode val="edge"/>
          <c:yMode val="edge"/>
          <c:x val="0.18116410353648854"/>
          <c:y val="1.8327605956471937E-2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92"/>
          <c:w val="0.71642662153569603"/>
          <c:h val="0.6966976523767936"/>
        </c:manualLayout>
      </c:layout>
      <c:barChart>
        <c:barDir val="col"/>
        <c:grouping val="clustered"/>
        <c:ser>
          <c:idx val="0"/>
          <c:order val="0"/>
          <c:tx>
            <c:strRef>
              <c:f>'Cuadro 136 y gráfico 135 y 136'!$B$15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136 y gráfico 135 y 136'!$D$14:$I$14</c:f>
              <c:strCache>
                <c:ptCount val="6"/>
                <c:pt idx="0">
                  <c:v>Comendador</c:v>
                </c:pt>
                <c:pt idx="1">
                  <c:v>Bánica</c:v>
                </c:pt>
                <c:pt idx="2">
                  <c:v>El Llano</c:v>
                </c:pt>
                <c:pt idx="3">
                  <c:v>Hondo Valle</c:v>
                </c:pt>
                <c:pt idx="4">
                  <c:v>Pedro Santana</c:v>
                </c:pt>
                <c:pt idx="5">
                  <c:v>Juan Santiago</c:v>
                </c:pt>
              </c:strCache>
            </c:strRef>
          </c:cat>
          <c:val>
            <c:numRef>
              <c:f>'Cuadro 136 y gráfico 135 y 136'!$D$15:$I$15</c:f>
              <c:numCache>
                <c:formatCode>0.0%</c:formatCode>
                <c:ptCount val="6"/>
                <c:pt idx="0">
                  <c:v>0.60378983634797589</c:v>
                </c:pt>
                <c:pt idx="1">
                  <c:v>0.6858974358974359</c:v>
                </c:pt>
                <c:pt idx="2">
                  <c:v>0.60122699386503065</c:v>
                </c:pt>
                <c:pt idx="3">
                  <c:v>0.5665137614678899</c:v>
                </c:pt>
                <c:pt idx="4">
                  <c:v>0.68224299065420557</c:v>
                </c:pt>
                <c:pt idx="5">
                  <c:v>0.63934426229508201</c:v>
                </c:pt>
              </c:numCache>
            </c:numRef>
          </c:val>
        </c:ser>
        <c:ser>
          <c:idx val="1"/>
          <c:order val="1"/>
          <c:tx>
            <c:strRef>
              <c:f>'Cuadro 136 y gráfico 135 y 136'!$B$16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632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632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632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136 y gráfico 135 y 136'!$D$16:$I$16</c:f>
              <c:numCache>
                <c:formatCode>0.0%</c:formatCode>
                <c:ptCount val="6"/>
                <c:pt idx="0">
                  <c:v>0.2540913006029285</c:v>
                </c:pt>
                <c:pt idx="1">
                  <c:v>0.29487179487179488</c:v>
                </c:pt>
                <c:pt idx="2">
                  <c:v>0.37423312883435583</c:v>
                </c:pt>
                <c:pt idx="3">
                  <c:v>0.42201834862385318</c:v>
                </c:pt>
                <c:pt idx="4">
                  <c:v>0.12149532710280374</c:v>
                </c:pt>
                <c:pt idx="5">
                  <c:v>0.27868852459016391</c:v>
                </c:pt>
              </c:numCache>
            </c:numRef>
          </c:val>
        </c:ser>
        <c:ser>
          <c:idx val="2"/>
          <c:order val="2"/>
          <c:tx>
            <c:strRef>
              <c:f>'Cuadro 136 y gráfico 135 y 136'!$B$17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136 y gráfico 135 y 136'!$D$17:$I$17</c:f>
              <c:numCache>
                <c:formatCode>0.0%</c:formatCode>
                <c:ptCount val="6"/>
                <c:pt idx="0">
                  <c:v>0.1421188630490956</c:v>
                </c:pt>
                <c:pt idx="1">
                  <c:v>1.9230769230769228E-2</c:v>
                </c:pt>
                <c:pt idx="2">
                  <c:v>2.4539877300613498E-2</c:v>
                </c:pt>
                <c:pt idx="3">
                  <c:v>1.1467889908256881E-2</c:v>
                </c:pt>
                <c:pt idx="4">
                  <c:v>0.19626168224299065</c:v>
                </c:pt>
                <c:pt idx="5">
                  <c:v>8.1967213114754092E-2</c:v>
                </c:pt>
              </c:numCache>
            </c:numRef>
          </c:val>
        </c:ser>
        <c:axId val="130864640"/>
        <c:axId val="130866176"/>
      </c:barChart>
      <c:catAx>
        <c:axId val="1308646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866176"/>
        <c:crosses val="autoZero"/>
        <c:auto val="1"/>
        <c:lblAlgn val="ctr"/>
        <c:lblOffset val="100"/>
      </c:catAx>
      <c:valAx>
        <c:axId val="130866176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86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934"/>
          <c:y val="0.37519174686497531"/>
          <c:w val="0.24405107831466422"/>
          <c:h val="0.27739428404782912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137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ELÍAS PIÑA: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59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1851851851851851"/>
          <c:w val="0.71624440944882384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137 y gráfico 137'!$B$26:$B$36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137 y gráfico 137'!$C$26:$C$36</c:f>
              <c:numCache>
                <c:formatCode>0.0%</c:formatCode>
                <c:ptCount val="11"/>
                <c:pt idx="0">
                  <c:v>2.0476190476190478E-2</c:v>
                </c:pt>
                <c:pt idx="1">
                  <c:v>0</c:v>
                </c:pt>
                <c:pt idx="2">
                  <c:v>0</c:v>
                </c:pt>
                <c:pt idx="3">
                  <c:v>4.7619047619047619E-4</c:v>
                </c:pt>
                <c:pt idx="4">
                  <c:v>4.7619047619047619E-4</c:v>
                </c:pt>
                <c:pt idx="5">
                  <c:v>1.4285714285714286E-3</c:v>
                </c:pt>
                <c:pt idx="6">
                  <c:v>5.2380952380952379E-3</c:v>
                </c:pt>
                <c:pt idx="7">
                  <c:v>3.8095238095238095E-3</c:v>
                </c:pt>
                <c:pt idx="8">
                  <c:v>8.2857142857142851E-2</c:v>
                </c:pt>
                <c:pt idx="9">
                  <c:v>0.12285714285714286</c:v>
                </c:pt>
                <c:pt idx="10">
                  <c:v>0.76238095238095238</c:v>
                </c:pt>
              </c:numCache>
            </c:numRef>
          </c:val>
        </c:ser>
        <c:gapWidth val="86"/>
        <c:overlap val="-24"/>
        <c:axId val="131550592"/>
        <c:axId val="131569152"/>
      </c:barChart>
      <c:catAx>
        <c:axId val="13155059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01E-2"/>
              <c:y val="0.34839661708953223"/>
            </c:manualLayout>
          </c:layout>
        </c:title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569152"/>
        <c:crosses val="autoZero"/>
        <c:auto val="1"/>
        <c:lblAlgn val="ctr"/>
        <c:lblOffset val="100"/>
      </c:catAx>
      <c:valAx>
        <c:axId val="13156915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55059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138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JUAN: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53436883223970855"/>
          <c:y val="0.11900520183831167"/>
          <c:w val="0.42822381039269125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139 y gráfico 138'!$K$8:$K$17</c:f>
              <c:strCache>
                <c:ptCount val="10"/>
                <c:pt idx="0">
                  <c:v>Administración pública y la defensa; planes de seguridad social de afiliación obligatoria</c:v>
                </c:pt>
                <c:pt idx="1">
                  <c:v>Reparación de computadoras y enseres de uso personal y doméstico</c:v>
                </c:pt>
                <c:pt idx="2">
                  <c:v>Actividades relacionadas con la salud humana</c:v>
                </c:pt>
                <c:pt idx="3">
                  <c:v>Enseñanza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Actividades de servicio de comidas y bebidas</c:v>
                </c:pt>
                <c:pt idx="7">
                  <c:v>Otras actividades de servicios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139 y gráfico 138'!$L$8:$L$17</c:f>
              <c:numCache>
                <c:formatCode>0.0%</c:formatCode>
                <c:ptCount val="10"/>
                <c:pt idx="0">
                  <c:v>1.1918101252928593E-2</c:v>
                </c:pt>
                <c:pt idx="1">
                  <c:v>1.701130691657329E-2</c:v>
                </c:pt>
                <c:pt idx="2">
                  <c:v>1.9863502088214323E-2</c:v>
                </c:pt>
                <c:pt idx="3">
                  <c:v>3.1883467454415809E-2</c:v>
                </c:pt>
                <c:pt idx="4">
                  <c:v>3.5448711418967098E-2</c:v>
                </c:pt>
                <c:pt idx="5">
                  <c:v>3.6365488438423146E-2</c:v>
                </c:pt>
                <c:pt idx="6">
                  <c:v>8.5565855149230929E-2</c:v>
                </c:pt>
                <c:pt idx="7">
                  <c:v>8.617703982886829E-2</c:v>
                </c:pt>
                <c:pt idx="8">
                  <c:v>0.13924824284404605</c:v>
                </c:pt>
                <c:pt idx="9">
                  <c:v>0.40389120912702453</c:v>
                </c:pt>
              </c:numCache>
            </c:numRef>
          </c:val>
        </c:ser>
        <c:axId val="131078400"/>
        <c:axId val="131588480"/>
      </c:barChart>
      <c:catAx>
        <c:axId val="1310784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3623393500489468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588480"/>
        <c:crosses val="autoZero"/>
        <c:auto val="1"/>
        <c:lblAlgn val="ctr"/>
        <c:lblOffset val="100"/>
      </c:catAx>
      <c:valAx>
        <c:axId val="13158848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07840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11232881334067638"/>
          <c:y val="0.10361496224014972"/>
          <c:w val="0.51086971406456994"/>
          <c:h val="0.849843014906159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6900664354573824"/>
                  <c:y val="-0.16293963254593294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3542275079509244"/>
                  <c:y val="8.0603398259428263E-2"/>
                </c:manualLayout>
              </c:layout>
              <c:showVal val="1"/>
            </c:dLbl>
            <c:dLbl>
              <c:idx val="2"/>
              <c:layout>
                <c:manualLayout>
                  <c:x val="2.8197014125597247E-2"/>
                  <c:y val="9.8649721416401881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140 y gráfico 139 y 140'!$B$15:$B$17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140 y gráfico 139 y 140'!$C$15:$C$17</c:f>
              <c:numCache>
                <c:formatCode>0.0%</c:formatCode>
                <c:ptCount val="3"/>
                <c:pt idx="0">
                  <c:v>0.66742279552882611</c:v>
                </c:pt>
                <c:pt idx="1">
                  <c:v>0.27499786267503495</c:v>
                </c:pt>
                <c:pt idx="2">
                  <c:v>5.7579341796138918E-2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9772015738108695"/>
          <c:y val="0.36827882710980459"/>
          <c:w val="0.2745545748180343"/>
          <c:h val="0.2634423457803971"/>
        </c:manualLayout>
      </c:layout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140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SAN JUAN: Porcentaje de establecimientos por municipio, según su condición</a:t>
            </a:r>
          </a:p>
        </c:rich>
      </c:tx>
      <c:layout>
        <c:manualLayout>
          <c:xMode val="edge"/>
          <c:yMode val="edge"/>
          <c:x val="0.1929934233505984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6.4678169981604E-2"/>
          <c:y val="0.17129637145872331"/>
          <c:w val="0.7569842552950885"/>
          <c:h val="0.6966976523767946"/>
        </c:manualLayout>
      </c:layout>
      <c:barChart>
        <c:barDir val="col"/>
        <c:grouping val="clustered"/>
        <c:ser>
          <c:idx val="0"/>
          <c:order val="0"/>
          <c:tx>
            <c:strRef>
              <c:f>'Cuadro 140 y gráfico 139 y 140'!$B$15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140 y gráfico 139 y 140'!$D$14:$I$14</c:f>
              <c:strCache>
                <c:ptCount val="6"/>
                <c:pt idx="0">
                  <c:v>San Juan</c:v>
                </c:pt>
                <c:pt idx="1">
                  <c:v>Bohechío</c:v>
                </c:pt>
                <c:pt idx="2">
                  <c:v>El Cercado</c:v>
                </c:pt>
                <c:pt idx="3">
                  <c:v>Juan de Herrera</c:v>
                </c:pt>
                <c:pt idx="4">
                  <c:v>Las Matas de Farfán</c:v>
                </c:pt>
                <c:pt idx="5">
                  <c:v>Vallejuelo</c:v>
                </c:pt>
              </c:strCache>
            </c:strRef>
          </c:cat>
          <c:val>
            <c:numRef>
              <c:f>'Cuadro 140 y gráfico 139 y 140'!$D$15:$I$15</c:f>
              <c:numCache>
                <c:formatCode>0.0%</c:formatCode>
                <c:ptCount val="6"/>
                <c:pt idx="0">
                  <c:v>0.65697752950967592</c:v>
                </c:pt>
                <c:pt idx="1">
                  <c:v>0.68576511371768778</c:v>
                </c:pt>
                <c:pt idx="2">
                  <c:v>0.58535161729929064</c:v>
                </c:pt>
                <c:pt idx="3">
                  <c:v>0.7192982456140351</c:v>
                </c:pt>
                <c:pt idx="4">
                  <c:v>0.71628832170745771</c:v>
                </c:pt>
                <c:pt idx="5">
                  <c:v>0.68250899396345266</c:v>
                </c:pt>
              </c:numCache>
            </c:numRef>
          </c:val>
        </c:ser>
        <c:ser>
          <c:idx val="1"/>
          <c:order val="1"/>
          <c:tx>
            <c:strRef>
              <c:f>'Cuadro 140 y gráfico 139 y 140'!$B$16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3620749877748181E-2"/>
                  <c:y val="-1.8279983043356693E-2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693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693E-3"/>
                </c:manualLayout>
              </c:layout>
              <c:showVal val="1"/>
            </c:dLbl>
            <c:dLbl>
              <c:idx val="3"/>
              <c:layout>
                <c:manualLayout>
                  <c:x val="1.1829319814110702E-2"/>
                  <c:y val="-1.8327605956471937E-2"/>
                </c:manualLayout>
              </c:layout>
              <c:showVal val="1"/>
            </c:dLbl>
            <c:dLbl>
              <c:idx val="4"/>
              <c:layout>
                <c:manualLayout>
                  <c:x val="1.0139416983523365E-2"/>
                  <c:y val="-2.2909507445590088E-2"/>
                </c:manualLayout>
              </c:layout>
              <c:showVal val="1"/>
            </c:dLbl>
            <c:dLbl>
              <c:idx val="5"/>
              <c:layout>
                <c:manualLayout>
                  <c:x val="1.3519222644697931E-2"/>
                  <c:y val="-9.1638029782360342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140 y gráfico 139 y 140'!$D$14:$I$14</c:f>
              <c:strCache>
                <c:ptCount val="6"/>
                <c:pt idx="0">
                  <c:v>San Juan</c:v>
                </c:pt>
                <c:pt idx="1">
                  <c:v>Bohechío</c:v>
                </c:pt>
                <c:pt idx="2">
                  <c:v>El Cercado</c:v>
                </c:pt>
                <c:pt idx="3">
                  <c:v>Juan de Herrera</c:v>
                </c:pt>
                <c:pt idx="4">
                  <c:v>Las Matas de Farfán</c:v>
                </c:pt>
                <c:pt idx="5">
                  <c:v>Vallejuelo</c:v>
                </c:pt>
              </c:strCache>
            </c:strRef>
          </c:cat>
          <c:val>
            <c:numRef>
              <c:f>'Cuadro 140 y gráfico 139 y 140'!$D$16:$I$16</c:f>
              <c:numCache>
                <c:formatCode>0.0%</c:formatCode>
                <c:ptCount val="6"/>
                <c:pt idx="0">
                  <c:v>0.27866272913843454</c:v>
                </c:pt>
                <c:pt idx="1">
                  <c:v>0.28678631428817958</c:v>
                </c:pt>
                <c:pt idx="2">
                  <c:v>0.38150076155356921</c:v>
                </c:pt>
                <c:pt idx="3">
                  <c:v>0.25925925925925924</c:v>
                </c:pt>
                <c:pt idx="4">
                  <c:v>0.22209329472477485</c:v>
                </c:pt>
                <c:pt idx="5">
                  <c:v>0.26667072380047357</c:v>
                </c:pt>
              </c:numCache>
            </c:numRef>
          </c:val>
        </c:ser>
        <c:ser>
          <c:idx val="3"/>
          <c:order val="2"/>
          <c:tx>
            <c:strRef>
              <c:f>'Cuadro 140 y gráfico 139 y 140'!$B$17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2.2101800012641164E-3"/>
                  <c:y val="-3.1977703817950696E-2"/>
                </c:manualLayout>
              </c:layout>
              <c:showVal val="1"/>
            </c:dLbl>
            <c:dLbl>
              <c:idx val="1"/>
              <c:layout>
                <c:manualLayout>
                  <c:x val="3.8952925561111084E-3"/>
                  <c:y val="-5.0258047640952146E-2"/>
                </c:manualLayout>
              </c:layout>
              <c:showVal val="1"/>
            </c:dLbl>
            <c:dLbl>
              <c:idx val="2"/>
              <c:layout>
                <c:manualLayout>
                  <c:x val="1.8384013785349121E-3"/>
                  <c:y val="-8.9729505461301866E-3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2.749140893470799E-2"/>
                </c:manualLayout>
              </c:layout>
              <c:showVal val="1"/>
            </c:dLbl>
            <c:dLbl>
              <c:idx val="5"/>
              <c:layout>
                <c:manualLayout>
                  <c:x val="0"/>
                  <c:y val="-4.1237113402061876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cat>
            <c:strRef>
              <c:f>'Cuadro 140 y gráfico 139 y 140'!$D$14:$I$14</c:f>
              <c:strCache>
                <c:ptCount val="6"/>
                <c:pt idx="0">
                  <c:v>San Juan</c:v>
                </c:pt>
                <c:pt idx="1">
                  <c:v>Bohechío</c:v>
                </c:pt>
                <c:pt idx="2">
                  <c:v>El Cercado</c:v>
                </c:pt>
                <c:pt idx="3">
                  <c:v>Juan de Herrera</c:v>
                </c:pt>
                <c:pt idx="4">
                  <c:v>Las Matas de Farfán</c:v>
                </c:pt>
                <c:pt idx="5">
                  <c:v>Vallejuelo</c:v>
                </c:pt>
              </c:strCache>
            </c:strRef>
          </c:cat>
          <c:val>
            <c:numRef>
              <c:f>'Cuadro 140 y gráfico 139 y 140'!$D$17:$I$17</c:f>
              <c:numCache>
                <c:formatCode>0.0%</c:formatCode>
                <c:ptCount val="6"/>
                <c:pt idx="0">
                  <c:v>6.4359741351889585E-2</c:v>
                </c:pt>
                <c:pt idx="1">
                  <c:v>2.744857199413267E-2</c:v>
                </c:pt>
                <c:pt idx="2">
                  <c:v>3.3147621147140177E-2</c:v>
                </c:pt>
                <c:pt idx="3">
                  <c:v>2.1442495126705652E-2</c:v>
                </c:pt>
                <c:pt idx="4">
                  <c:v>6.1618383567767443E-2</c:v>
                </c:pt>
                <c:pt idx="5">
                  <c:v>5.0820282236073738E-2</c:v>
                </c:pt>
              </c:numCache>
            </c:numRef>
          </c:val>
        </c:ser>
        <c:axId val="130767488"/>
        <c:axId val="130793856"/>
      </c:barChart>
      <c:catAx>
        <c:axId val="13076748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793856"/>
        <c:crosses val="autoZero"/>
        <c:auto val="1"/>
        <c:lblAlgn val="ctr"/>
        <c:lblOffset val="100"/>
      </c:catAx>
      <c:valAx>
        <c:axId val="130793856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0767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13532064959684"/>
          <c:y val="0.19649755120816084"/>
          <c:w val="0.1603153817169535"/>
          <c:h val="0.41485149407870431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141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SAN JUAN: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918599475065617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330897637795275"/>
          <c:y val="0.13007718644048991"/>
          <c:w val="0.7162444094488245"/>
          <c:h val="0.76311839554502303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141 y gráfico 141'!$B$26:$B$36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</c:v>
                </c:pt>
                <c:pt idx="3">
                  <c:v>51 a 74</c:v>
                </c:pt>
                <c:pt idx="4">
                  <c:v>30 a 50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141 y gráfico 141'!$C$26:$C$36</c:f>
              <c:numCache>
                <c:formatCode>0.0%</c:formatCode>
                <c:ptCount val="11"/>
                <c:pt idx="0">
                  <c:v>3.5041254965875519E-2</c:v>
                </c:pt>
                <c:pt idx="1">
                  <c:v>0</c:v>
                </c:pt>
                <c:pt idx="2">
                  <c:v>1.0186411327289395E-4</c:v>
                </c:pt>
                <c:pt idx="3">
                  <c:v>4.0745645309157581E-4</c:v>
                </c:pt>
                <c:pt idx="4">
                  <c:v>2.1391463787307731E-3</c:v>
                </c:pt>
                <c:pt idx="5">
                  <c:v>3.5652439645512887E-3</c:v>
                </c:pt>
                <c:pt idx="6">
                  <c:v>8.0472649485586224E-3</c:v>
                </c:pt>
                <c:pt idx="7">
                  <c:v>4.1356829988794946E-2</c:v>
                </c:pt>
                <c:pt idx="8">
                  <c:v>9.8706325761434247E-2</c:v>
                </c:pt>
                <c:pt idx="9">
                  <c:v>0.12906183151675665</c:v>
                </c:pt>
                <c:pt idx="10">
                  <c:v>0.68157278190893344</c:v>
                </c:pt>
              </c:numCache>
            </c:numRef>
          </c:val>
        </c:ser>
        <c:gapWidth val="86"/>
        <c:overlap val="-24"/>
        <c:axId val="131379968"/>
        <c:axId val="131381888"/>
      </c:barChart>
      <c:catAx>
        <c:axId val="1313799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43E-2"/>
              <c:y val="0.3483966170895325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381888"/>
        <c:crosses val="autoZero"/>
        <c:auto val="1"/>
        <c:lblAlgn val="ctr"/>
        <c:lblOffset val="100"/>
      </c:catAx>
      <c:valAx>
        <c:axId val="13138188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37996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 algn="ctr">
              <a:defRPr lang="es-DO" sz="900"/>
            </a:pPr>
            <a:r>
              <a:rPr lang="es-DO" sz="900" b="0" i="0" baseline="0">
                <a:latin typeface="Franklin Gothic Demi" pitchFamily="34" charset="0"/>
              </a:rPr>
              <a:t>Gráfico 142</a:t>
            </a:r>
            <a:endParaRPr lang="es-DO" sz="900">
              <a:latin typeface="Franklin Gothic Demi" pitchFamily="34" charset="0"/>
            </a:endParaRPr>
          </a:p>
          <a:p>
            <a:pPr algn="ctr">
              <a:defRPr lang="es-DO" sz="900"/>
            </a:pPr>
            <a:r>
              <a:rPr lang="es-DO" sz="900" b="0" i="0" baseline="0">
                <a:latin typeface="Franklin Gothic Book" pitchFamily="34" charset="0"/>
              </a:rPr>
              <a:t>EL SIEBO: Porcentaje de establecimientos, según principales divisiones de actividad económica</a:t>
            </a:r>
          </a:p>
        </c:rich>
      </c:tx>
      <c:layout>
        <c:manualLayout>
          <c:xMode val="edge"/>
          <c:yMode val="edge"/>
          <c:x val="0.1401413918489795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53256970769590251"/>
          <c:y val="0.10438525017607179"/>
          <c:w val="0.41896708518777087"/>
          <c:h val="0.80781396882304857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143 y gráfico 142'!$H$8:$H$17</c:f>
              <c:strCache>
                <c:ptCount val="10"/>
                <c:pt idx="0">
                  <c:v>Elaboración de productos alimenticios</c:v>
                </c:pt>
                <c:pt idx="1">
                  <c:v>Actividades relacionadas con la salud humana</c:v>
                </c:pt>
                <c:pt idx="2">
                  <c:v>Reparación de computadoras y enseres de uso personal y doméstico</c:v>
                </c:pt>
                <c:pt idx="3">
                  <c:v>Comercio y reparación de vehículos automotores y motocicletas</c:v>
                </c:pt>
                <c:pt idx="4">
                  <c:v>Enseñanza</c:v>
                </c:pt>
                <c:pt idx="5">
                  <c:v>Otras actividades de servicios</c:v>
                </c:pt>
                <c:pt idx="6">
                  <c:v>Actividades de servicio de comidas y bebidas</c:v>
                </c:pt>
                <c:pt idx="7">
                  <c:v>Actividades de asociaciones u organizaciones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143 y gráfico 142'!$I$8:$I$17</c:f>
              <c:numCache>
                <c:formatCode>0.0%</c:formatCode>
                <c:ptCount val="10"/>
                <c:pt idx="0">
                  <c:v>1.3208453410182517E-2</c:v>
                </c:pt>
                <c:pt idx="1">
                  <c:v>1.3928914505283382E-2</c:v>
                </c:pt>
                <c:pt idx="2">
                  <c:v>1.4169068203650336E-2</c:v>
                </c:pt>
                <c:pt idx="3">
                  <c:v>1.5609990393852064E-2</c:v>
                </c:pt>
                <c:pt idx="4">
                  <c:v>3.4101825168107586E-2</c:v>
                </c:pt>
                <c:pt idx="5">
                  <c:v>7.6609029779058591E-2</c:v>
                </c:pt>
                <c:pt idx="6">
                  <c:v>8.0211335254562921E-2</c:v>
                </c:pt>
                <c:pt idx="7">
                  <c:v>8.0451488952929875E-2</c:v>
                </c:pt>
                <c:pt idx="8">
                  <c:v>9.5581171950048033E-2</c:v>
                </c:pt>
                <c:pt idx="9">
                  <c:v>0.44356388088376564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D5-422F-BB3E-61CF24F81DC4}"/>
            </c:ext>
          </c:extLst>
        </c:ser>
        <c:axId val="131198336"/>
        <c:axId val="131204608"/>
      </c:barChart>
      <c:catAx>
        <c:axId val="1311983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1.2121210193078788E-2"/>
              <c:y val="0.30617965046285223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204608"/>
        <c:crosses val="autoZero"/>
        <c:auto val="1"/>
        <c:lblAlgn val="ctr"/>
        <c:lblOffset val="100"/>
      </c:catAx>
      <c:valAx>
        <c:axId val="13120460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19833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143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EL SEIBO</a:t>
            </a:r>
            <a:r>
              <a:rPr lang="es-DO" sz="900" b="0" baseline="0">
                <a:latin typeface="Franklin Gothic Book" pitchFamily="34" charset="0"/>
              </a:rPr>
              <a:t>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483"/>
          <c:y val="0.14635731854273032"/>
          <c:w val="0.51086971406456994"/>
          <c:h val="0.8498430149061584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ED4-458E-80AA-281A001A611B}"/>
              </c:ext>
            </c:extLst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ED4-458E-80AA-281A001A611B}"/>
              </c:ext>
            </c:extLst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ED4-458E-80AA-281A001A611B}"/>
              </c:ext>
            </c:extLst>
          </c:dPt>
          <c:dLbls>
            <c:dLbl>
              <c:idx val="0"/>
              <c:layout>
                <c:manualLayout>
                  <c:x val="-0.16648616465474897"/>
                  <c:y val="-0.1064653838799951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ED4-458E-80AA-281A001A611B}"/>
                </c:ext>
              </c:extLst>
            </c:dLbl>
            <c:dLbl>
              <c:idx val="1"/>
              <c:layout>
                <c:manualLayout>
                  <c:x val="0.17322993415993176"/>
                  <c:y val="-2.070709704333320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ED4-458E-80AA-281A001A611B}"/>
                </c:ext>
              </c:extLst>
            </c:dLbl>
            <c:dLbl>
              <c:idx val="2"/>
              <c:layout>
                <c:manualLayout>
                  <c:x val="5.0881324144500924E-2"/>
                  <c:y val="0.12565434287601471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ED4-458E-80AA-281A001A611B}"/>
                </c:ext>
              </c:extLst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D4-458E-80AA-281A001A61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'Cuadro 144 y gráfico 143 y 144'!$B$15:$B$17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144 y gráfico 143 y 144'!$C$15:$C$17</c:f>
              <c:numCache>
                <c:formatCode>0.0%</c:formatCode>
                <c:ptCount val="3"/>
                <c:pt idx="0">
                  <c:v>0.55107958920132383</c:v>
                </c:pt>
                <c:pt idx="1">
                  <c:v>0.35063841534594803</c:v>
                </c:pt>
                <c:pt idx="2">
                  <c:v>9.8281995452728144E-2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ED4-458E-80AA-281A001A611B}"/>
            </c:ext>
          </c:extLst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  <c:dispBlanksAs val="zero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144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EL SEIBO: Porcentaje de establecimientos por municipio,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775"/>
          <c:w val="0.71642662153569603"/>
          <c:h val="0.69669765237679282"/>
        </c:manualLayout>
      </c:layout>
      <c:barChart>
        <c:barDir val="col"/>
        <c:grouping val="clustered"/>
        <c:ser>
          <c:idx val="0"/>
          <c:order val="0"/>
          <c:tx>
            <c:strRef>
              <c:f>'Cuadro 144 y gráfico 143 y 144'!$B$15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144 y gráfico 143 y 144'!$D$14:$E$14</c:f>
              <c:strCache>
                <c:ptCount val="2"/>
                <c:pt idx="0">
                  <c:v>El Seibo</c:v>
                </c:pt>
                <c:pt idx="1">
                  <c:v>Miches</c:v>
                </c:pt>
              </c:strCache>
            </c:strRef>
          </c:cat>
          <c:val>
            <c:numRef>
              <c:f>'Cuadro 144 y gráfico 143 y 144'!$D$15:$E$15</c:f>
              <c:numCache>
                <c:formatCode>0.0%</c:formatCode>
                <c:ptCount val="2"/>
                <c:pt idx="0">
                  <c:v>0.54939063502245022</c:v>
                </c:pt>
                <c:pt idx="1">
                  <c:v>0.55536017584174246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B1-43D6-A8E1-46F6E126FDB1}"/>
            </c:ext>
          </c:extLst>
        </c:ser>
        <c:ser>
          <c:idx val="1"/>
          <c:order val="1"/>
          <c:tx>
            <c:strRef>
              <c:f>'Cuadro 144 y gráfico 143 y 144'!$B$16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59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B1-43D6-A8E1-46F6E126FDB1}"/>
                </c:ext>
              </c:extLst>
            </c:dLbl>
            <c:dLbl>
              <c:idx val="1"/>
              <c:layout>
                <c:manualLayout>
                  <c:x val="1.4571948998178498E-2"/>
                  <c:y val="4.629629629629659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B1-43D6-A8E1-46F6E126FDB1}"/>
                </c:ext>
              </c:extLst>
            </c:dLbl>
            <c:dLbl>
              <c:idx val="2"/>
              <c:layout>
                <c:manualLayout>
                  <c:x val="1.4571948998178498E-2"/>
                  <c:y val="4.629629629629659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B1-43D6-A8E1-46F6E126FD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144 y gráfico 143 y 144'!$D$14:$E$14</c:f>
              <c:strCache>
                <c:ptCount val="2"/>
                <c:pt idx="0">
                  <c:v>El Seibo</c:v>
                </c:pt>
                <c:pt idx="1">
                  <c:v>Miches</c:v>
                </c:pt>
              </c:strCache>
            </c:strRef>
          </c:cat>
          <c:val>
            <c:numRef>
              <c:f>'Cuadro 144 y gráfico 143 y 144'!$D$16:$E$16</c:f>
              <c:numCache>
                <c:formatCode>0.0%</c:formatCode>
                <c:ptCount val="2"/>
                <c:pt idx="0">
                  <c:v>0.33803720333547149</c:v>
                </c:pt>
                <c:pt idx="1">
                  <c:v>0.38257568188630225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3B1-43D6-A8E1-46F6E126FDB1}"/>
            </c:ext>
          </c:extLst>
        </c:ser>
        <c:ser>
          <c:idx val="2"/>
          <c:order val="2"/>
          <c:tx>
            <c:strRef>
              <c:f>'Cuadro 144 y gráfico 143 y 144'!$B$17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3B1-43D6-A8E1-46F6E126FD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144 y gráfico 143 y 144'!$D$14:$E$14</c:f>
              <c:strCache>
                <c:ptCount val="2"/>
                <c:pt idx="0">
                  <c:v>El Seibo</c:v>
                </c:pt>
                <c:pt idx="1">
                  <c:v>Miches</c:v>
                </c:pt>
              </c:strCache>
            </c:strRef>
          </c:cat>
          <c:val>
            <c:numRef>
              <c:f>'Cuadro 144 y gráfico 143 y 144'!$D$17:$E$17</c:f>
              <c:numCache>
                <c:formatCode>0.0%</c:formatCode>
                <c:ptCount val="2"/>
                <c:pt idx="0">
                  <c:v>0.11257216164207826</c:v>
                </c:pt>
                <c:pt idx="1">
                  <c:v>6.206414227195526E-2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3B1-43D6-A8E1-46F6E126FDB1}"/>
            </c:ext>
          </c:extLst>
        </c:ser>
        <c:axId val="131948544"/>
        <c:axId val="131950080"/>
      </c:barChart>
      <c:catAx>
        <c:axId val="13194854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950080"/>
        <c:crosses val="autoZero"/>
        <c:auto val="1"/>
        <c:lblAlgn val="ctr"/>
        <c:lblOffset val="100"/>
      </c:catAx>
      <c:valAx>
        <c:axId val="131950080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194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3845"/>
          <c:y val="0.32479079290346591"/>
          <c:w val="0.24405107831466422"/>
          <c:h val="0.32321346429634568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  <c:dispBlanksAs val="gap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0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3.xml"/><Relationship Id="rId1" Type="http://schemas.openxmlformats.org/officeDocument/2006/relationships/chart" Target="../charts/chart102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0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7.xml"/><Relationship Id="rId1" Type="http://schemas.openxmlformats.org/officeDocument/2006/relationships/chart" Target="../charts/chart106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1.xml"/><Relationship Id="rId1" Type="http://schemas.openxmlformats.org/officeDocument/2006/relationships/chart" Target="../charts/chart110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jpe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5.xml"/><Relationship Id="rId1" Type="http://schemas.openxmlformats.org/officeDocument/2006/relationships/chart" Target="../charts/chart114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9.xml"/><Relationship Id="rId1" Type="http://schemas.openxmlformats.org/officeDocument/2006/relationships/chart" Target="../charts/chart1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jpe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5.xml"/><Relationship Id="rId1" Type="http://schemas.openxmlformats.org/officeDocument/2006/relationships/chart" Target="../charts/chart74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9.xml"/><Relationship Id="rId1" Type="http://schemas.openxmlformats.org/officeDocument/2006/relationships/chart" Target="../charts/chart7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1.xml"/><Relationship Id="rId1" Type="http://schemas.openxmlformats.org/officeDocument/2006/relationships/chart" Target="../charts/chart90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9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14</xdr:row>
      <xdr:rowOff>85725</xdr:rowOff>
    </xdr:from>
    <xdr:to>
      <xdr:col>8</xdr:col>
      <xdr:colOff>47625</xdr:colOff>
      <xdr:row>40</xdr:row>
      <xdr:rowOff>171450</xdr:rowOff>
    </xdr:to>
    <xdr:grpSp>
      <xdr:nvGrpSpPr>
        <xdr:cNvPr id="2" name="1 Grupo"/>
        <xdr:cNvGrpSpPr/>
      </xdr:nvGrpSpPr>
      <xdr:grpSpPr>
        <a:xfrm>
          <a:off x="457200" y="3009900"/>
          <a:ext cx="7191375" cy="5038725"/>
          <a:chOff x="457200" y="2905125"/>
          <a:chExt cx="6724650" cy="5038725"/>
        </a:xfrm>
      </xdr:grpSpPr>
      <xdr:pic>
        <xdr:nvPicPr>
          <xdr:cNvPr id="3" name="2 Imagen" descr="Informe General RNE Region Cibao Norte - Espaillat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2652" t="3758" r="8207" b="9804"/>
          <a:stretch>
            <a:fillRect/>
          </a:stretch>
        </xdr:blipFill>
        <xdr:spPr>
          <a:xfrm>
            <a:off x="457200" y="2905125"/>
            <a:ext cx="6724650" cy="5038725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3810000" y="4095751"/>
            <a:ext cx="148590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Gaspar Hernández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696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1762125" y="3829050"/>
            <a:ext cx="108585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Jamao</a:t>
            </a:r>
            <a:r>
              <a:rPr lang="en-US" sz="900" baseline="0">
                <a:latin typeface="Franklin Gothic Demi" pitchFamily="34" charset="0"/>
              </a:rPr>
              <a:t> del Norte 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166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1076325" y="5838825"/>
            <a:ext cx="108585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solidFill>
                  <a:sysClr val="windowText" lastClr="000000"/>
                </a:solidFill>
                <a:latin typeface="Franklin Gothic Demi" pitchFamily="34" charset="0"/>
              </a:rPr>
              <a:t>Moca</a:t>
            </a:r>
          </a:p>
          <a:p>
            <a:pPr algn="ctr"/>
            <a:r>
              <a:rPr lang="en-US" sz="900">
                <a:solidFill>
                  <a:sysClr val="windowText" lastClr="000000"/>
                </a:solidFill>
                <a:latin typeface="Franklin Gothic Demi" pitchFamily="34" charset="0"/>
              </a:rPr>
              <a:t>9,161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1524000" y="7324725"/>
            <a:ext cx="904875" cy="44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Cayetano</a:t>
            </a:r>
            <a:r>
              <a:rPr lang="en-US" sz="900" baseline="0">
                <a:latin typeface="Franklin Gothic Demi" pitchFamily="34" charset="0"/>
              </a:rPr>
              <a:t> Germosén</a:t>
            </a:r>
            <a:endParaRPr lang="en-US" sz="900">
              <a:latin typeface="Franklin Gothic Demi" pitchFamily="34" charset="0"/>
            </a:endParaRPr>
          </a:p>
          <a:p>
            <a:pPr algn="ctr"/>
            <a:r>
              <a:rPr lang="en-US" sz="900">
                <a:latin typeface="Franklin Gothic Demi" pitchFamily="34" charset="0"/>
              </a:rPr>
              <a:t>264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</xdr:colOff>
      <xdr:row>19</xdr:row>
      <xdr:rowOff>9523</xdr:rowOff>
    </xdr:from>
    <xdr:to>
      <xdr:col>19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12</xdr:row>
      <xdr:rowOff>180975</xdr:rowOff>
    </xdr:from>
    <xdr:to>
      <xdr:col>13</xdr:col>
      <xdr:colOff>333375</xdr:colOff>
      <xdr:row>29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13</xdr:row>
      <xdr:rowOff>38100</xdr:rowOff>
    </xdr:from>
    <xdr:to>
      <xdr:col>5</xdr:col>
      <xdr:colOff>457200</xdr:colOff>
      <xdr:row>46</xdr:row>
      <xdr:rowOff>69040</xdr:rowOff>
    </xdr:to>
    <xdr:grpSp>
      <xdr:nvGrpSpPr>
        <xdr:cNvPr id="5" name="4 Grupo"/>
        <xdr:cNvGrpSpPr/>
      </xdr:nvGrpSpPr>
      <xdr:grpSpPr>
        <a:xfrm>
          <a:off x="981075" y="2705100"/>
          <a:ext cx="5114925" cy="6317440"/>
          <a:chOff x="981075" y="2705100"/>
          <a:chExt cx="5114925" cy="6317440"/>
        </a:xfrm>
      </xdr:grpSpPr>
      <xdr:pic>
        <xdr:nvPicPr>
          <xdr:cNvPr id="2" name="1 Imagen" descr="Informe General RNE Region Yuma - La Altagracia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2083" t="5025" r="40720" b="3554"/>
          <a:stretch>
            <a:fillRect/>
          </a:stretch>
        </xdr:blipFill>
        <xdr:spPr>
          <a:xfrm>
            <a:off x="981075" y="2705100"/>
            <a:ext cx="5114925" cy="6317440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2971800" y="4829175"/>
            <a:ext cx="552908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Higuey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11,477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2476500" y="6886575"/>
            <a:ext cx="1229118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San Rafael del Yuma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940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19</xdr:row>
      <xdr:rowOff>9523</xdr:rowOff>
    </xdr:from>
    <xdr:to>
      <xdr:col>12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2</xdr:row>
      <xdr:rowOff>19050</xdr:rowOff>
    </xdr:from>
    <xdr:to>
      <xdr:col>11</xdr:col>
      <xdr:colOff>723900</xdr:colOff>
      <xdr:row>17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15</xdr:row>
      <xdr:rowOff>28576</xdr:rowOff>
    </xdr:from>
    <xdr:to>
      <xdr:col>9</xdr:col>
      <xdr:colOff>371475</xdr:colOff>
      <xdr:row>51</xdr:row>
      <xdr:rowOff>85482</xdr:rowOff>
    </xdr:to>
    <xdr:grpSp>
      <xdr:nvGrpSpPr>
        <xdr:cNvPr id="2" name="1 Grupo"/>
        <xdr:cNvGrpSpPr/>
      </xdr:nvGrpSpPr>
      <xdr:grpSpPr>
        <a:xfrm>
          <a:off x="1238250" y="3086101"/>
          <a:ext cx="8067675" cy="6914906"/>
          <a:chOff x="1238250" y="3087782"/>
          <a:chExt cx="6910107" cy="6914906"/>
        </a:xfrm>
      </xdr:grpSpPr>
      <xdr:pic>
        <xdr:nvPicPr>
          <xdr:cNvPr id="3" name="2 Imagen" descr="Informe General RNE Region Yuma - La Romana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5303" t="5025" r="24242" b="3676"/>
          <a:stretch>
            <a:fillRect/>
          </a:stretch>
        </xdr:blipFill>
        <xdr:spPr>
          <a:xfrm>
            <a:off x="1238250" y="3087782"/>
            <a:ext cx="6910107" cy="6914906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2976282" y="4011706"/>
            <a:ext cx="69519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Guaymate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474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3176307" y="5221381"/>
            <a:ext cx="75527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La Romana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8,654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1733550" y="5488081"/>
            <a:ext cx="882549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Villa Hermosa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4,294</a:t>
            </a:r>
          </a:p>
        </xdr:txBody>
      </xdr:sp>
    </xdr:grpSp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4</xdr:row>
      <xdr:rowOff>38099</xdr:rowOff>
    </xdr:from>
    <xdr:to>
      <xdr:col>13</xdr:col>
      <xdr:colOff>361949</xdr:colOff>
      <xdr:row>18</xdr:row>
      <xdr:rowOff>104774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542924</xdr:colOff>
      <xdr:row>11</xdr:row>
      <xdr:rowOff>228600</xdr:rowOff>
    </xdr:from>
    <xdr:to>
      <xdr:col>14</xdr:col>
      <xdr:colOff>152399</xdr:colOff>
      <xdr:row>29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14</xdr:row>
      <xdr:rowOff>171450</xdr:rowOff>
    </xdr:from>
    <xdr:to>
      <xdr:col>8</xdr:col>
      <xdr:colOff>457200</xdr:colOff>
      <xdr:row>46</xdr:row>
      <xdr:rowOff>38100</xdr:rowOff>
    </xdr:to>
    <xdr:grpSp>
      <xdr:nvGrpSpPr>
        <xdr:cNvPr id="9" name="8 Grupo"/>
        <xdr:cNvGrpSpPr/>
      </xdr:nvGrpSpPr>
      <xdr:grpSpPr>
        <a:xfrm>
          <a:off x="342900" y="3390900"/>
          <a:ext cx="7124700" cy="5962650"/>
          <a:chOff x="342900" y="3375314"/>
          <a:chExt cx="7128164" cy="5962650"/>
        </a:xfrm>
      </xdr:grpSpPr>
      <xdr:pic>
        <xdr:nvPicPr>
          <xdr:cNvPr id="2" name="1 Imagen" descr="Informe General RNE San Pedro de Macorís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598" t="5392" r="25568" b="17892"/>
          <a:stretch>
            <a:fillRect/>
          </a:stretch>
        </xdr:blipFill>
        <xdr:spPr>
          <a:xfrm>
            <a:off x="342900" y="3375314"/>
            <a:ext cx="7128164" cy="5962650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1666875" y="5080289"/>
            <a:ext cx="718915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Los Llanos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933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2460914" y="7080539"/>
            <a:ext cx="707566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Quisqueya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531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4213514" y="7671089"/>
            <a:ext cx="1291316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San Pedro de Macorís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6,002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5794664" y="7156739"/>
            <a:ext cx="99399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Ramón Santana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395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4584989" y="6489989"/>
            <a:ext cx="65332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Consuelo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1,102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2451389" y="8166389"/>
            <a:ext cx="79900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Guayacanes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511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</xdr:colOff>
      <xdr:row>7</xdr:row>
      <xdr:rowOff>107674</xdr:rowOff>
    </xdr:from>
    <xdr:to>
      <xdr:col>13</xdr:col>
      <xdr:colOff>533399</xdr:colOff>
      <xdr:row>22</xdr:row>
      <xdr:rowOff>114299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33</xdr:row>
      <xdr:rowOff>142874</xdr:rowOff>
    </xdr:from>
    <xdr:to>
      <xdr:col>6</xdr:col>
      <xdr:colOff>0</xdr:colOff>
      <xdr:row>56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</xdr:colOff>
      <xdr:row>19</xdr:row>
      <xdr:rowOff>9523</xdr:rowOff>
    </xdr:from>
    <xdr:to>
      <xdr:col>16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1</xdr:row>
      <xdr:rowOff>161925</xdr:rowOff>
    </xdr:from>
    <xdr:to>
      <xdr:col>14</xdr:col>
      <xdr:colOff>504824</xdr:colOff>
      <xdr:row>18</xdr:row>
      <xdr:rowOff>161924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76199</xdr:colOff>
      <xdr:row>26</xdr:row>
      <xdr:rowOff>19051</xdr:rowOff>
    </xdr:from>
    <xdr:to>
      <xdr:col>6</xdr:col>
      <xdr:colOff>457200</xdr:colOff>
      <xdr:row>46</xdr:row>
      <xdr:rowOff>66676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504824</xdr:colOff>
      <xdr:row>19</xdr:row>
      <xdr:rowOff>0</xdr:rowOff>
    </xdr:from>
    <xdr:to>
      <xdr:col>10</xdr:col>
      <xdr:colOff>447674</xdr:colOff>
      <xdr:row>38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16</xdr:row>
      <xdr:rowOff>38100</xdr:rowOff>
    </xdr:from>
    <xdr:to>
      <xdr:col>10</xdr:col>
      <xdr:colOff>0</xdr:colOff>
      <xdr:row>43</xdr:row>
      <xdr:rowOff>119226</xdr:rowOff>
    </xdr:to>
    <xdr:grpSp>
      <xdr:nvGrpSpPr>
        <xdr:cNvPr id="8" name="7 Grupo"/>
        <xdr:cNvGrpSpPr/>
      </xdr:nvGrpSpPr>
      <xdr:grpSpPr>
        <a:xfrm>
          <a:off x="1304925" y="3400425"/>
          <a:ext cx="8201025" cy="5224626"/>
          <a:chOff x="1304925" y="3400425"/>
          <a:chExt cx="8201025" cy="5224626"/>
        </a:xfrm>
      </xdr:grpSpPr>
      <xdr:pic>
        <xdr:nvPicPr>
          <xdr:cNvPr id="2" name="1 Imagen" descr="Informe General RNE Region Higuamo - Monte Plata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598" t="9068" r="11080" b="20588"/>
          <a:stretch>
            <a:fillRect/>
          </a:stretch>
        </xdr:blipFill>
        <xdr:spPr>
          <a:xfrm>
            <a:off x="1304925" y="3400425"/>
            <a:ext cx="8201025" cy="5224626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4791075" y="4238625"/>
            <a:ext cx="1390765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Sabana Grande</a:t>
            </a:r>
            <a:r>
              <a:rPr lang="es-DO" sz="900" baseline="0">
                <a:latin typeface="Franklin Gothic Demi" pitchFamily="34" charset="0"/>
              </a:rPr>
              <a:t> de Boyá</a:t>
            </a:r>
          </a:p>
          <a:p>
            <a:pPr algn="ctr"/>
            <a:r>
              <a:rPr lang="es-DO" sz="900" baseline="0">
                <a:latin typeface="Franklin Gothic Demi" pitchFamily="34" charset="0"/>
              </a:rPr>
              <a:t>2,242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4962525" y="6296025"/>
            <a:ext cx="80599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Monte Plata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2,914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7153275" y="5857875"/>
            <a:ext cx="751039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Bayaguana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2,140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2552700" y="5734050"/>
            <a:ext cx="65473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Peralvillo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1,085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2628900" y="6629400"/>
            <a:ext cx="58221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Yamasá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2,374</a:t>
            </a:r>
            <a:endParaRPr lang="es-DO" sz="900">
              <a:latin typeface="Franklin Gothic Demi" pitchFamily="34" charset="0"/>
            </a:endParaRPr>
          </a:p>
        </xdr:txBody>
      </xdr:sp>
    </xdr:grpSp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28</xdr:row>
      <xdr:rowOff>9523</xdr:rowOff>
    </xdr:from>
    <xdr:to>
      <xdr:col>15</xdr:col>
      <xdr:colOff>723900</xdr:colOff>
      <xdr:row>48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5</xdr:row>
      <xdr:rowOff>104774</xdr:rowOff>
    </xdr:from>
    <xdr:to>
      <xdr:col>16</xdr:col>
      <xdr:colOff>171449</xdr:colOff>
      <xdr:row>20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19049</xdr:rowOff>
    </xdr:from>
    <xdr:to>
      <xdr:col>8</xdr:col>
      <xdr:colOff>295274</xdr:colOff>
      <xdr:row>35</xdr:row>
      <xdr:rowOff>104774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20</xdr:row>
      <xdr:rowOff>95250</xdr:rowOff>
    </xdr:from>
    <xdr:to>
      <xdr:col>9</xdr:col>
      <xdr:colOff>419100</xdr:colOff>
      <xdr:row>38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14</xdr:row>
      <xdr:rowOff>38100</xdr:rowOff>
    </xdr:from>
    <xdr:to>
      <xdr:col>8</xdr:col>
      <xdr:colOff>247650</xdr:colOff>
      <xdr:row>49</xdr:row>
      <xdr:rowOff>76200</xdr:rowOff>
    </xdr:to>
    <xdr:grpSp>
      <xdr:nvGrpSpPr>
        <xdr:cNvPr id="2" name="1 Grupo"/>
        <xdr:cNvGrpSpPr/>
      </xdr:nvGrpSpPr>
      <xdr:grpSpPr>
        <a:xfrm>
          <a:off x="1438275" y="3086100"/>
          <a:ext cx="5819775" cy="6705600"/>
          <a:chOff x="1438275" y="3086100"/>
          <a:chExt cx="5819775" cy="6705600"/>
        </a:xfrm>
      </xdr:grpSpPr>
      <xdr:pic>
        <xdr:nvPicPr>
          <xdr:cNvPr id="3" name="2 Imagen" descr="Informe General RNE Region Higuamo - Hato Mayor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6723" t="10294" r="35417" b="3431"/>
          <a:stretch>
            <a:fillRect/>
          </a:stretch>
        </xdr:blipFill>
        <xdr:spPr>
          <a:xfrm>
            <a:off x="1438275" y="3086100"/>
            <a:ext cx="5819775" cy="6705600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2695575" y="3943350"/>
            <a:ext cx="107087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Sabana</a:t>
            </a:r>
            <a:r>
              <a:rPr lang="es-DO" sz="900" baseline="0">
                <a:latin typeface="Franklin Gothic Demi" pitchFamily="34" charset="0"/>
              </a:rPr>
              <a:t> de la Mar</a:t>
            </a:r>
          </a:p>
          <a:p>
            <a:pPr algn="ctr"/>
            <a:r>
              <a:rPr lang="es-DO" sz="900" baseline="0">
                <a:latin typeface="Franklin Gothic Demi" pitchFamily="34" charset="0"/>
              </a:rPr>
              <a:t>471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3981450" y="4800600"/>
            <a:ext cx="55938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El Valle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463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4476750" y="7010400"/>
            <a:ext cx="76822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Hato</a:t>
            </a:r>
            <a:r>
              <a:rPr lang="es-DO" sz="900" baseline="0">
                <a:latin typeface="Franklin Gothic Demi" pitchFamily="34" charset="0"/>
              </a:rPr>
              <a:t> Mayor</a:t>
            </a:r>
          </a:p>
          <a:p>
            <a:pPr algn="ctr"/>
            <a:r>
              <a:rPr lang="es-DO" sz="900" baseline="0">
                <a:latin typeface="Franklin Gothic Demi" pitchFamily="34" charset="0"/>
              </a:rPr>
              <a:t>2,727</a:t>
            </a:r>
            <a:endParaRPr lang="es-DO" sz="900">
              <a:latin typeface="Franklin Gothic Demi" pitchFamily="34" charset="0"/>
            </a:endParaRPr>
          </a:p>
        </xdr:txBody>
      </xdr:sp>
    </xdr:grpSp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20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22</xdr:row>
      <xdr:rowOff>57149</xdr:rowOff>
    </xdr:from>
    <xdr:to>
      <xdr:col>6</xdr:col>
      <xdr:colOff>295274</xdr:colOff>
      <xdr:row>36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442383</xdr:colOff>
      <xdr:row>19</xdr:row>
      <xdr:rowOff>188384</xdr:rowOff>
    </xdr:from>
    <xdr:to>
      <xdr:col>10</xdr:col>
      <xdr:colOff>666750</xdr:colOff>
      <xdr:row>40</xdr:row>
      <xdr:rowOff>148166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180975</xdr:rowOff>
    </xdr:from>
    <xdr:to>
      <xdr:col>14</xdr:col>
      <xdr:colOff>9525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1166813</xdr:colOff>
      <xdr:row>11</xdr:row>
      <xdr:rowOff>108857</xdr:rowOff>
    </xdr:from>
    <xdr:to>
      <xdr:col>8</xdr:col>
      <xdr:colOff>15409</xdr:colOff>
      <xdr:row>48</xdr:row>
      <xdr:rowOff>13607</xdr:rowOff>
    </xdr:to>
    <xdr:pic>
      <xdr:nvPicPr>
        <xdr:cNvPr id="2" name="1 Imagen" descr="Informe General RNE Region Metropolitana - Distrito Nacional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4309" t="4902" r="30824" b="5637"/>
        <a:stretch>
          <a:fillRect/>
        </a:stretch>
      </xdr:blipFill>
      <xdr:spPr>
        <a:xfrm>
          <a:off x="1928813" y="2290082"/>
          <a:ext cx="6525746" cy="6953250"/>
        </a:xfrm>
        <a:prstGeom prst="rect">
          <a:avLst/>
        </a:prstGeom>
      </xdr:spPr>
    </xdr:pic>
    <xdr:clientData/>
  </xdr:twoCellAnchor>
  <xdr:oneCellAnchor>
    <xdr:from>
      <xdr:col>3</xdr:col>
      <xdr:colOff>693003</xdr:colOff>
      <xdr:row>28</xdr:row>
      <xdr:rowOff>127186</xdr:rowOff>
    </xdr:from>
    <xdr:ext cx="1886799" cy="412164"/>
    <xdr:sp macro="" textlink="">
      <xdr:nvSpPr>
        <xdr:cNvPr id="3" name="2 CuadroTexto"/>
        <xdr:cNvSpPr txBox="1"/>
      </xdr:nvSpPr>
      <xdr:spPr>
        <a:xfrm>
          <a:off x="4664928" y="5546911"/>
          <a:ext cx="1886799" cy="4121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  <a:latin typeface="Franklin Gothic Demi" pitchFamily="34" charset="0"/>
            </a:rPr>
            <a:t>Santo</a:t>
          </a:r>
          <a:r>
            <a:rPr lang="en-US" sz="1100" baseline="0">
              <a:solidFill>
                <a:schemeClr val="bg1"/>
              </a:solidFill>
              <a:latin typeface="Franklin Gothic Demi" pitchFamily="34" charset="0"/>
            </a:rPr>
            <a:t> Domingo de Guzmán </a:t>
          </a:r>
        </a:p>
        <a:p>
          <a:pPr algn="ctr"/>
          <a:r>
            <a:rPr lang="en-US" sz="1100" baseline="0">
              <a:solidFill>
                <a:schemeClr val="bg1"/>
              </a:solidFill>
              <a:latin typeface="Franklin Gothic Demi" pitchFamily="34" charset="0"/>
            </a:rPr>
            <a:t>58,396</a:t>
          </a:r>
          <a:endParaRPr lang="en-US" sz="1100">
            <a:solidFill>
              <a:schemeClr val="bg1"/>
            </a:solidFill>
            <a:latin typeface="Franklin Gothic Demi" pitchFamily="34" charset="0"/>
          </a:endParaRPr>
        </a:p>
      </xdr:txBody>
    </xdr:sp>
    <xdr:clientData/>
  </xdr:one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19</xdr:row>
      <xdr:rowOff>9523</xdr:rowOff>
    </xdr:from>
    <xdr:to>
      <xdr:col>12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95249</xdr:rowOff>
    </xdr:from>
    <xdr:to>
      <xdr:col>11</xdr:col>
      <xdr:colOff>133349</xdr:colOff>
      <xdr:row>17</xdr:row>
      <xdr:rowOff>171449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4</xdr:row>
      <xdr:rowOff>104776</xdr:rowOff>
    </xdr:from>
    <xdr:to>
      <xdr:col>10</xdr:col>
      <xdr:colOff>390525</xdr:colOff>
      <xdr:row>22</xdr:row>
      <xdr:rowOff>95251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270597</xdr:colOff>
      <xdr:row>17</xdr:row>
      <xdr:rowOff>97415</xdr:rowOff>
    </xdr:from>
    <xdr:to>
      <xdr:col>10</xdr:col>
      <xdr:colOff>184005</xdr:colOff>
      <xdr:row>41</xdr:row>
      <xdr:rowOff>129886</xdr:rowOff>
    </xdr:to>
    <xdr:grpSp>
      <xdr:nvGrpSpPr>
        <xdr:cNvPr id="10" name="9 Grupo"/>
        <xdr:cNvGrpSpPr/>
      </xdr:nvGrpSpPr>
      <xdr:grpSpPr>
        <a:xfrm>
          <a:off x="1032597" y="3793115"/>
          <a:ext cx="8828808" cy="4604471"/>
          <a:chOff x="1032597" y="3793115"/>
          <a:chExt cx="8828808" cy="4604471"/>
        </a:xfrm>
      </xdr:grpSpPr>
      <xdr:pic>
        <xdr:nvPicPr>
          <xdr:cNvPr id="2" name="1 Imagen" descr="Informe General RNE Region Metropolitana - Santo Domingo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2758" t="4395" r="3793" b="32527"/>
          <a:stretch>
            <a:fillRect/>
          </a:stretch>
        </xdr:blipFill>
        <xdr:spPr>
          <a:xfrm>
            <a:off x="1032597" y="3793115"/>
            <a:ext cx="8828808" cy="4604471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3847667" y="5180734"/>
            <a:ext cx="126759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Santo</a:t>
            </a:r>
            <a:r>
              <a:rPr lang="es-MX" sz="900" baseline="0">
                <a:latin typeface="Franklin Gothic Demi" pitchFamily="34" charset="0"/>
              </a:rPr>
              <a:t> Domingo Norte</a:t>
            </a:r>
          </a:p>
          <a:p>
            <a:pPr algn="ctr"/>
            <a:r>
              <a:rPr lang="es-MX" sz="900">
                <a:latin typeface="Franklin Gothic Demi" pitchFamily="34" charset="0"/>
              </a:rPr>
              <a:t>25,500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7084868" y="5601565"/>
            <a:ext cx="132055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San Antonio de Guerra</a:t>
            </a:r>
            <a:endParaRPr lang="es-MX" sz="900" baseline="0">
              <a:latin typeface="Franklin Gothic Demi" pitchFamily="34" charset="0"/>
            </a:endParaRPr>
          </a:p>
          <a:p>
            <a:pPr algn="ctr"/>
            <a:r>
              <a:rPr lang="es-MX" sz="900">
                <a:latin typeface="Franklin Gothic Demi" pitchFamily="34" charset="0"/>
              </a:rPr>
              <a:t>1,793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5202814" y="6765348"/>
            <a:ext cx="1244745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Santo Domingo Este</a:t>
            </a:r>
            <a:endParaRPr lang="es-MX" sz="900" baseline="0">
              <a:latin typeface="Franklin Gothic Demi" pitchFamily="34" charset="0"/>
            </a:endParaRPr>
          </a:p>
          <a:p>
            <a:pPr algn="ctr"/>
            <a:r>
              <a:rPr lang="es-MX" sz="900">
                <a:latin typeface="Franklin Gothic Demi" pitchFamily="34" charset="0"/>
              </a:rPr>
              <a:t>44,044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1627910" y="5317114"/>
            <a:ext cx="865909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Pedro</a:t>
            </a:r>
            <a:r>
              <a:rPr lang="es-MX" sz="900" baseline="0">
                <a:latin typeface="Franklin Gothic Demi" pitchFamily="34" charset="0"/>
              </a:rPr>
              <a:t> Brand</a:t>
            </a:r>
          </a:p>
          <a:p>
            <a:pPr algn="ctr"/>
            <a:r>
              <a:rPr lang="es-MX" sz="900">
                <a:latin typeface="Franklin Gothic Demi" pitchFamily="34" charset="0"/>
              </a:rPr>
              <a:t>3,547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2460048" y="6470939"/>
            <a:ext cx="89838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Los Alcarrizos</a:t>
            </a:r>
            <a:endParaRPr lang="es-MX" sz="900" baseline="0">
              <a:latin typeface="Franklin Gothic Demi" pitchFamily="34" charset="0"/>
            </a:endParaRPr>
          </a:p>
          <a:p>
            <a:pPr algn="ctr"/>
            <a:r>
              <a:rPr lang="es-MX" sz="900">
                <a:latin typeface="Franklin Gothic Demi" pitchFamily="34" charset="0"/>
              </a:rPr>
              <a:t>8,558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2385579" y="7020789"/>
            <a:ext cx="1277217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Santo Domingo Oeste</a:t>
            </a:r>
            <a:endParaRPr lang="es-MX" sz="900" baseline="0">
              <a:latin typeface="Franklin Gothic Demi" pitchFamily="34" charset="0"/>
            </a:endParaRPr>
          </a:p>
          <a:p>
            <a:pPr algn="ctr"/>
            <a:r>
              <a:rPr lang="es-MX" sz="900">
                <a:latin typeface="Franklin Gothic Demi" pitchFamily="34" charset="0"/>
              </a:rPr>
              <a:t>13,883 </a:t>
            </a: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7856828" y="7287058"/>
            <a:ext cx="79014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Boca Chica</a:t>
            </a:r>
            <a:endParaRPr lang="es-MX" sz="900" baseline="0">
              <a:latin typeface="Franklin Gothic Demi" pitchFamily="34" charset="0"/>
            </a:endParaRPr>
          </a:p>
          <a:p>
            <a:pPr algn="ctr"/>
            <a:r>
              <a:rPr lang="es-MX" sz="900">
                <a:latin typeface="Franklin Gothic Demi" pitchFamily="34" charset="0"/>
              </a:rPr>
              <a:t>8,630 </a:t>
            </a:r>
          </a:p>
        </xdr:txBody>
      </xdr:sp>
    </xdr:grpSp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</xdr:colOff>
      <xdr:row>19</xdr:row>
      <xdr:rowOff>9523</xdr:rowOff>
    </xdr:from>
    <xdr:to>
      <xdr:col>17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380999</xdr:colOff>
      <xdr:row>5</xdr:row>
      <xdr:rowOff>114299</xdr:rowOff>
    </xdr:from>
    <xdr:to>
      <xdr:col>18</xdr:col>
      <xdr:colOff>85724</xdr:colOff>
      <xdr:row>19</xdr:row>
      <xdr:rowOff>190499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9</xdr:col>
      <xdr:colOff>514350</xdr:colOff>
      <xdr:row>36</xdr:row>
      <xdr:rowOff>238125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19</xdr:row>
      <xdr:rowOff>85725</xdr:rowOff>
    </xdr:from>
    <xdr:to>
      <xdr:col>10</xdr:col>
      <xdr:colOff>85725</xdr:colOff>
      <xdr:row>39</xdr:row>
      <xdr:rowOff>400050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15</xdr:row>
      <xdr:rowOff>34742</xdr:rowOff>
    </xdr:from>
    <xdr:to>
      <xdr:col>6</xdr:col>
      <xdr:colOff>428625</xdr:colOff>
      <xdr:row>42</xdr:row>
      <xdr:rowOff>139517</xdr:rowOff>
    </xdr:to>
    <xdr:grpSp>
      <xdr:nvGrpSpPr>
        <xdr:cNvPr id="2" name="1 Grupo"/>
        <xdr:cNvGrpSpPr/>
      </xdr:nvGrpSpPr>
      <xdr:grpSpPr>
        <a:xfrm>
          <a:off x="409575" y="3149417"/>
          <a:ext cx="5924550" cy="5248275"/>
          <a:chOff x="411816" y="2791385"/>
          <a:chExt cx="5014633" cy="5248275"/>
        </a:xfrm>
      </xdr:grpSpPr>
      <xdr:pic>
        <xdr:nvPicPr>
          <xdr:cNvPr id="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23133" t="16146" r="38361" b="12109"/>
          <a:stretch>
            <a:fillRect/>
          </a:stretch>
        </xdr:blipFill>
        <xdr:spPr bwMode="auto">
          <a:xfrm>
            <a:off x="411816" y="2791385"/>
            <a:ext cx="5014633" cy="524827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4" name="3 CuadroTexto"/>
          <xdr:cNvSpPr txBox="1"/>
        </xdr:nvSpPr>
        <xdr:spPr>
          <a:xfrm>
            <a:off x="1611966" y="4810684"/>
            <a:ext cx="1357033" cy="381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Jarabacoa 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2,707  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2864224" y="3515284"/>
            <a:ext cx="1352550" cy="381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La Vega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9,471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3807199" y="4448735"/>
            <a:ext cx="1352550" cy="381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Jima</a:t>
            </a:r>
            <a:r>
              <a:rPr lang="en-US" sz="900" baseline="0">
                <a:latin typeface="Franklin Gothic Demi" pitchFamily="34" charset="0"/>
              </a:rPr>
              <a:t> Abajo</a:t>
            </a:r>
            <a:endParaRPr lang="en-US" sz="900">
              <a:latin typeface="Franklin Gothic Demi" pitchFamily="34" charset="0"/>
            </a:endParaRPr>
          </a:p>
          <a:p>
            <a:pPr algn="ctr"/>
            <a:r>
              <a:rPr lang="en-US" sz="900">
                <a:latin typeface="Franklin Gothic Demi" pitchFamily="34" charset="0"/>
              </a:rPr>
              <a:t>1,083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1592916" y="6067985"/>
            <a:ext cx="1357033" cy="381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Constanza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2,879</a:t>
            </a:r>
          </a:p>
        </xdr:txBody>
      </xdr:sp>
    </xdr:grpSp>
    <xdr:clientData/>
  </xdr:twoCellAnchor>
  <xdr:twoCellAnchor>
    <xdr:from>
      <xdr:col>1</xdr:col>
      <xdr:colOff>358589</xdr:colOff>
      <xdr:row>12</xdr:row>
      <xdr:rowOff>179295</xdr:rowOff>
    </xdr:from>
    <xdr:to>
      <xdr:col>7</xdr:col>
      <xdr:colOff>224118</xdr:colOff>
      <xdr:row>15</xdr:row>
      <xdr:rowOff>123265</xdr:rowOff>
    </xdr:to>
    <xdr:sp macro="" textlink="">
      <xdr:nvSpPr>
        <xdr:cNvPr id="8" name="7 CuadroTexto"/>
        <xdr:cNvSpPr txBox="1"/>
      </xdr:nvSpPr>
      <xdr:spPr>
        <a:xfrm>
          <a:off x="625289" y="2722470"/>
          <a:ext cx="6266329" cy="51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DO" sz="10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Mapa 20</a:t>
          </a:r>
          <a:endParaRPr lang="en-US" sz="1000">
            <a:solidFill>
              <a:schemeClr val="dk1"/>
            </a:solidFill>
            <a:latin typeface="Franklin Gothic Demi" pitchFamily="34" charset="0"/>
            <a:ea typeface="+mn-ea"/>
            <a:cs typeface="+mn-cs"/>
          </a:endParaRPr>
        </a:p>
        <a:p>
          <a:pPr algn="ctr"/>
          <a:r>
            <a:rPr lang="es-DO" sz="1000">
              <a:solidFill>
                <a:schemeClr val="dk1"/>
              </a:solidFill>
              <a:latin typeface="Franklin Gothic Book" pitchFamily="34" charset="0"/>
              <a:ea typeface="+mn-ea"/>
              <a:cs typeface="+mn-cs"/>
            </a:rPr>
            <a:t>LA</a:t>
          </a:r>
          <a:r>
            <a:rPr lang="es-DO" sz="1000" baseline="0">
              <a:solidFill>
                <a:schemeClr val="dk1"/>
              </a:solidFill>
              <a:latin typeface="Franklin Gothic Book" pitchFamily="34" charset="0"/>
              <a:ea typeface="+mn-ea"/>
              <a:cs typeface="+mn-cs"/>
            </a:rPr>
            <a:t> VEGA</a:t>
          </a:r>
          <a:r>
            <a:rPr lang="es-DO" sz="1000">
              <a:solidFill>
                <a:schemeClr val="dk1"/>
              </a:solidFill>
              <a:latin typeface="Franklin Gothic Book" pitchFamily="34" charset="0"/>
              <a:ea typeface="+mn-ea"/>
              <a:cs typeface="+mn-cs"/>
            </a:rPr>
            <a:t>: Cantidad de establecimientos, según municipio</a:t>
          </a:r>
          <a:endParaRPr lang="en-US" sz="1000">
            <a:solidFill>
              <a:schemeClr val="dk1"/>
            </a:solidFill>
            <a:latin typeface="Franklin Gothic Book" pitchFamily="34" charset="0"/>
            <a:ea typeface="+mn-ea"/>
            <a:cs typeface="+mn-cs"/>
          </a:endParaRPr>
        </a:p>
        <a:p>
          <a:pPr algn="ctr"/>
          <a:endParaRPr lang="en-US" sz="10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19</xdr:row>
      <xdr:rowOff>9523</xdr:rowOff>
    </xdr:from>
    <xdr:to>
      <xdr:col>14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466724</xdr:colOff>
      <xdr:row>5</xdr:row>
      <xdr:rowOff>104774</xdr:rowOff>
    </xdr:from>
    <xdr:to>
      <xdr:col>15</xdr:col>
      <xdr:colOff>0</xdr:colOff>
      <xdr:row>20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22</xdr:row>
      <xdr:rowOff>57149</xdr:rowOff>
    </xdr:from>
    <xdr:to>
      <xdr:col>7</xdr:col>
      <xdr:colOff>295274</xdr:colOff>
      <xdr:row>36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1</xdr:row>
      <xdr:rowOff>180975</xdr:rowOff>
    </xdr:from>
    <xdr:to>
      <xdr:col>15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148167</xdr:colOff>
      <xdr:row>15</xdr:row>
      <xdr:rowOff>74083</xdr:rowOff>
    </xdr:from>
    <xdr:to>
      <xdr:col>9</xdr:col>
      <xdr:colOff>127000</xdr:colOff>
      <xdr:row>46</xdr:row>
      <xdr:rowOff>137583</xdr:rowOff>
    </xdr:to>
    <xdr:grpSp>
      <xdr:nvGrpSpPr>
        <xdr:cNvPr id="2" name="1 Grupo"/>
        <xdr:cNvGrpSpPr/>
      </xdr:nvGrpSpPr>
      <xdr:grpSpPr>
        <a:xfrm>
          <a:off x="910167" y="3274483"/>
          <a:ext cx="8208433" cy="5969000"/>
          <a:chOff x="910167" y="3845983"/>
          <a:chExt cx="8208433" cy="5969000"/>
        </a:xfrm>
      </xdr:grpSpPr>
      <xdr:pic>
        <xdr:nvPicPr>
          <xdr:cNvPr id="3" name="2 Imagen" descr="Informe General RNE Region Cibao Sur - Sanchez Ramirez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157" t="5174" r="15194" b="18028"/>
          <a:stretch>
            <a:fillRect/>
          </a:stretch>
        </xdr:blipFill>
        <xdr:spPr>
          <a:xfrm>
            <a:off x="910167" y="3845983"/>
            <a:ext cx="8208433" cy="5969000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2882900" y="5073651"/>
            <a:ext cx="1043517" cy="359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La Mata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945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4011083" y="7031566"/>
            <a:ext cx="1339850" cy="412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Cotuí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4,480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6462183" y="6396567"/>
            <a:ext cx="1185333" cy="423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Cevicos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906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1735667" y="4914899"/>
            <a:ext cx="829733" cy="4339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Fantino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2,194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19</xdr:row>
      <xdr:rowOff>9523</xdr:rowOff>
    </xdr:from>
    <xdr:to>
      <xdr:col>14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190499</xdr:colOff>
      <xdr:row>4</xdr:row>
      <xdr:rowOff>133349</xdr:rowOff>
    </xdr:from>
    <xdr:to>
      <xdr:col>14</xdr:col>
      <xdr:colOff>657224</xdr:colOff>
      <xdr:row>18</xdr:row>
      <xdr:rowOff>152399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361949</xdr:colOff>
      <xdr:row>20</xdr:row>
      <xdr:rowOff>9524</xdr:rowOff>
    </xdr:from>
    <xdr:to>
      <xdr:col>6</xdr:col>
      <xdr:colOff>628649</xdr:colOff>
      <xdr:row>34</xdr:row>
      <xdr:rowOff>95249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19</xdr:row>
      <xdr:rowOff>9523</xdr:rowOff>
    </xdr:from>
    <xdr:to>
      <xdr:col>14</xdr:col>
      <xdr:colOff>723900</xdr:colOff>
      <xdr:row>40</xdr:row>
      <xdr:rowOff>47624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2</xdr:row>
      <xdr:rowOff>180975</xdr:rowOff>
    </xdr:from>
    <xdr:to>
      <xdr:col>14</xdr:col>
      <xdr:colOff>333375</xdr:colOff>
      <xdr:row>19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13</xdr:row>
      <xdr:rowOff>114300</xdr:rowOff>
    </xdr:from>
    <xdr:to>
      <xdr:col>6</xdr:col>
      <xdr:colOff>752475</xdr:colOff>
      <xdr:row>44</xdr:row>
      <xdr:rowOff>43649</xdr:rowOff>
    </xdr:to>
    <xdr:pic>
      <xdr:nvPicPr>
        <xdr:cNvPr id="2" name="1 Imagen" descr="Informe General RNE Region Cibao Sur - Monseñor Nouel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6913" t="4167" r="34564" b="7966"/>
        <a:stretch>
          <a:fillRect/>
        </a:stretch>
      </xdr:blipFill>
      <xdr:spPr>
        <a:xfrm>
          <a:off x="1524000" y="2952750"/>
          <a:ext cx="5029200" cy="5834849"/>
        </a:xfrm>
        <a:prstGeom prst="rect">
          <a:avLst/>
        </a:prstGeom>
      </xdr:spPr>
    </xdr:pic>
    <xdr:clientData/>
  </xdr:twoCellAnchor>
  <xdr:oneCellAnchor>
    <xdr:from>
      <xdr:col>2</xdr:col>
      <xdr:colOff>552450</xdr:colOff>
      <xdr:row>25</xdr:row>
      <xdr:rowOff>104775</xdr:rowOff>
    </xdr:from>
    <xdr:ext cx="509178" cy="354071"/>
    <xdr:sp macro="" textlink="">
      <xdr:nvSpPr>
        <xdr:cNvPr id="3" name="2 CuadroTexto"/>
        <xdr:cNvSpPr txBox="1"/>
      </xdr:nvSpPr>
      <xdr:spPr>
        <a:xfrm>
          <a:off x="2990850" y="5229225"/>
          <a:ext cx="509178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Bonao</a:t>
          </a:r>
        </a:p>
        <a:p>
          <a:pPr algn="ctr"/>
          <a:r>
            <a:rPr lang="es-DO" sz="900">
              <a:latin typeface="Franklin Gothic Demi" pitchFamily="34" charset="0"/>
            </a:rPr>
            <a:t>4,857</a:t>
          </a:r>
        </a:p>
      </xdr:txBody>
    </xdr:sp>
    <xdr:clientData/>
  </xdr:oneCellAnchor>
  <xdr:oneCellAnchor>
    <xdr:from>
      <xdr:col>4</xdr:col>
      <xdr:colOff>142875</xdr:colOff>
      <xdr:row>34</xdr:row>
      <xdr:rowOff>19050</xdr:rowOff>
    </xdr:from>
    <xdr:ext cx="893450" cy="354071"/>
    <xdr:sp macro="" textlink="">
      <xdr:nvSpPr>
        <xdr:cNvPr id="4" name="3 CuadroTexto"/>
        <xdr:cNvSpPr txBox="1"/>
      </xdr:nvSpPr>
      <xdr:spPr>
        <a:xfrm>
          <a:off x="4419600" y="6858000"/>
          <a:ext cx="893450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Piedra Blanca</a:t>
          </a:r>
        </a:p>
        <a:p>
          <a:pPr algn="ctr"/>
          <a:r>
            <a:rPr lang="es-DO" sz="900">
              <a:latin typeface="Franklin Gothic Demi" pitchFamily="34" charset="0"/>
            </a:rPr>
            <a:t>1,049</a:t>
          </a:r>
        </a:p>
      </xdr:txBody>
    </xdr:sp>
    <xdr:clientData/>
  </xdr:oneCellAnchor>
  <xdr:oneCellAnchor>
    <xdr:from>
      <xdr:col>5</xdr:col>
      <xdr:colOff>457200</xdr:colOff>
      <xdr:row>30</xdr:row>
      <xdr:rowOff>114300</xdr:rowOff>
    </xdr:from>
    <xdr:ext cx="597279" cy="354071"/>
    <xdr:sp macro="" textlink="">
      <xdr:nvSpPr>
        <xdr:cNvPr id="5" name="4 CuadroTexto"/>
        <xdr:cNvSpPr txBox="1"/>
      </xdr:nvSpPr>
      <xdr:spPr>
        <a:xfrm>
          <a:off x="5495925" y="6191250"/>
          <a:ext cx="597279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Maimón</a:t>
          </a:r>
        </a:p>
        <a:p>
          <a:pPr algn="ctr"/>
          <a:r>
            <a:rPr lang="es-DO" sz="900">
              <a:latin typeface="Franklin Gothic Demi" pitchFamily="34" charset="0"/>
            </a:rPr>
            <a:t>1,257</a:t>
          </a: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20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22</xdr:row>
      <xdr:rowOff>57149</xdr:rowOff>
    </xdr:from>
    <xdr:to>
      <xdr:col>6</xdr:col>
      <xdr:colOff>295274</xdr:colOff>
      <xdr:row>36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11</xdr:row>
      <xdr:rowOff>209550</xdr:rowOff>
    </xdr:from>
    <xdr:to>
      <xdr:col>13</xdr:col>
      <xdr:colOff>561975</xdr:colOff>
      <xdr:row>29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104775</xdr:rowOff>
    </xdr:from>
    <xdr:to>
      <xdr:col>7</xdr:col>
      <xdr:colOff>323850</xdr:colOff>
      <xdr:row>49</xdr:row>
      <xdr:rowOff>161925</xdr:rowOff>
    </xdr:to>
    <xdr:pic>
      <xdr:nvPicPr>
        <xdr:cNvPr id="2" name="1 Imagen" descr="Informe General RNE Region Cibao Nordeste - Duarte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2841" t="5637" r="18277" b="22549"/>
        <a:stretch>
          <a:fillRect/>
        </a:stretch>
      </xdr:blipFill>
      <xdr:spPr>
        <a:xfrm>
          <a:off x="0" y="4343400"/>
          <a:ext cx="7934325" cy="5581650"/>
        </a:xfrm>
        <a:prstGeom prst="rect">
          <a:avLst/>
        </a:prstGeom>
      </xdr:spPr>
    </xdr:pic>
    <xdr:clientData/>
  </xdr:twoCellAnchor>
  <xdr:twoCellAnchor>
    <xdr:from>
      <xdr:col>1</xdr:col>
      <xdr:colOff>179917</xdr:colOff>
      <xdr:row>29</xdr:row>
      <xdr:rowOff>95250</xdr:rowOff>
    </xdr:from>
    <xdr:to>
      <xdr:col>2</xdr:col>
      <xdr:colOff>148166</xdr:colOff>
      <xdr:row>32</xdr:row>
      <xdr:rowOff>57150</xdr:rowOff>
    </xdr:to>
    <xdr:sp macro="" textlink="">
      <xdr:nvSpPr>
        <xdr:cNvPr id="3" name="2 CuadroTexto"/>
        <xdr:cNvSpPr txBox="1"/>
      </xdr:nvSpPr>
      <xdr:spPr>
        <a:xfrm>
          <a:off x="941917" y="6048375"/>
          <a:ext cx="1644649" cy="533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San</a:t>
          </a:r>
          <a:r>
            <a:rPr lang="es-ES" sz="900" baseline="0">
              <a:latin typeface="Franklin Gothic Demi" pitchFamily="34" charset="0"/>
            </a:rPr>
            <a:t> Francisco de Macorís</a:t>
          </a:r>
        </a:p>
        <a:p>
          <a:pPr algn="ctr"/>
          <a:r>
            <a:rPr lang="es-ES" sz="900" baseline="0">
              <a:latin typeface="Franklin Gothic Demi" pitchFamily="34" charset="0"/>
            </a:rPr>
            <a:t>6,525</a:t>
          </a:r>
          <a:endParaRPr lang="es-ES" sz="900">
            <a:latin typeface="Franklin Gothic Demi" pitchFamily="34" charset="0"/>
          </a:endParaRPr>
        </a:p>
      </xdr:txBody>
    </xdr:sp>
    <xdr:clientData/>
  </xdr:twoCellAnchor>
  <xdr:twoCellAnchor>
    <xdr:from>
      <xdr:col>1</xdr:col>
      <xdr:colOff>1247775</xdr:colOff>
      <xdr:row>37</xdr:row>
      <xdr:rowOff>123825</xdr:rowOff>
    </xdr:from>
    <xdr:to>
      <xdr:col>2</xdr:col>
      <xdr:colOff>619125</xdr:colOff>
      <xdr:row>40</xdr:row>
      <xdr:rowOff>85725</xdr:rowOff>
    </xdr:to>
    <xdr:sp macro="" textlink="">
      <xdr:nvSpPr>
        <xdr:cNvPr id="4" name="3 CuadroTexto"/>
        <xdr:cNvSpPr txBox="1"/>
      </xdr:nvSpPr>
      <xdr:spPr>
        <a:xfrm>
          <a:off x="2009775" y="7600950"/>
          <a:ext cx="1047750" cy="533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Pimentel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1,984</a:t>
          </a:r>
        </a:p>
      </xdr:txBody>
    </xdr:sp>
    <xdr:clientData/>
  </xdr:twoCellAnchor>
  <xdr:twoCellAnchor>
    <xdr:from>
      <xdr:col>2</xdr:col>
      <xdr:colOff>752475</xdr:colOff>
      <xdr:row>36</xdr:row>
      <xdr:rowOff>123825</xdr:rowOff>
    </xdr:from>
    <xdr:to>
      <xdr:col>3</xdr:col>
      <xdr:colOff>714375</xdr:colOff>
      <xdr:row>39</xdr:row>
      <xdr:rowOff>85725</xdr:rowOff>
    </xdr:to>
    <xdr:sp macro="" textlink="">
      <xdr:nvSpPr>
        <xdr:cNvPr id="5" name="4 CuadroTexto"/>
        <xdr:cNvSpPr txBox="1"/>
      </xdr:nvSpPr>
      <xdr:spPr>
        <a:xfrm>
          <a:off x="3190875" y="7410450"/>
          <a:ext cx="1047750" cy="533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Castillo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394</a:t>
          </a:r>
        </a:p>
        <a:p>
          <a:endParaRPr lang="es-ES" sz="1100"/>
        </a:p>
      </xdr:txBody>
    </xdr:sp>
    <xdr:clientData/>
  </xdr:twoCellAnchor>
  <xdr:twoCellAnchor>
    <xdr:from>
      <xdr:col>1</xdr:col>
      <xdr:colOff>285750</xdr:colOff>
      <xdr:row>38</xdr:row>
      <xdr:rowOff>123825</xdr:rowOff>
    </xdr:from>
    <xdr:to>
      <xdr:col>1</xdr:col>
      <xdr:colOff>1333500</xdr:colOff>
      <xdr:row>41</xdr:row>
      <xdr:rowOff>85725</xdr:rowOff>
    </xdr:to>
    <xdr:sp macro="" textlink="">
      <xdr:nvSpPr>
        <xdr:cNvPr id="6" name="5 CuadroTexto"/>
        <xdr:cNvSpPr txBox="1"/>
      </xdr:nvSpPr>
      <xdr:spPr>
        <a:xfrm>
          <a:off x="1047750" y="7791450"/>
          <a:ext cx="1047750" cy="533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Las Guáranas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259</a:t>
          </a:r>
        </a:p>
      </xdr:txBody>
    </xdr:sp>
    <xdr:clientData/>
  </xdr:twoCellAnchor>
  <xdr:twoCellAnchor>
    <xdr:from>
      <xdr:col>2</xdr:col>
      <xdr:colOff>695325</xdr:colOff>
      <xdr:row>42</xdr:row>
      <xdr:rowOff>0</xdr:rowOff>
    </xdr:from>
    <xdr:to>
      <xdr:col>3</xdr:col>
      <xdr:colOff>771525</xdr:colOff>
      <xdr:row>44</xdr:row>
      <xdr:rowOff>152400</xdr:rowOff>
    </xdr:to>
    <xdr:sp macro="" textlink="">
      <xdr:nvSpPr>
        <xdr:cNvPr id="7" name="6 CuadroTexto"/>
        <xdr:cNvSpPr txBox="1"/>
      </xdr:nvSpPr>
      <xdr:spPr>
        <a:xfrm>
          <a:off x="3133725" y="8429625"/>
          <a:ext cx="1162050" cy="533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Eugenio María de Hostos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154</a:t>
          </a:r>
        </a:p>
      </xdr:txBody>
    </xdr:sp>
    <xdr:clientData/>
  </xdr:twoCellAnchor>
  <xdr:twoCellAnchor>
    <xdr:from>
      <xdr:col>4</xdr:col>
      <xdr:colOff>38100</xdr:colOff>
      <xdr:row>42</xdr:row>
      <xdr:rowOff>19050</xdr:rowOff>
    </xdr:from>
    <xdr:to>
      <xdr:col>5</xdr:col>
      <xdr:colOff>323850</xdr:colOff>
      <xdr:row>44</xdr:row>
      <xdr:rowOff>171450</xdr:rowOff>
    </xdr:to>
    <xdr:sp macro="" textlink="">
      <xdr:nvSpPr>
        <xdr:cNvPr id="8" name="7 CuadroTexto"/>
        <xdr:cNvSpPr txBox="1"/>
      </xdr:nvSpPr>
      <xdr:spPr>
        <a:xfrm>
          <a:off x="4648200" y="8448675"/>
          <a:ext cx="1047750" cy="533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Villa Riva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2,272</a:t>
          </a:r>
        </a:p>
      </xdr:txBody>
    </xdr:sp>
    <xdr:clientData/>
  </xdr:twoCellAnchor>
  <xdr:twoCellAnchor>
    <xdr:from>
      <xdr:col>5</xdr:col>
      <xdr:colOff>647700</xdr:colOff>
      <xdr:row>39</xdr:row>
      <xdr:rowOff>133350</xdr:rowOff>
    </xdr:from>
    <xdr:to>
      <xdr:col>6</xdr:col>
      <xdr:colOff>933450</xdr:colOff>
      <xdr:row>42</xdr:row>
      <xdr:rowOff>95250</xdr:rowOff>
    </xdr:to>
    <xdr:sp macro="" textlink="">
      <xdr:nvSpPr>
        <xdr:cNvPr id="9" name="8 CuadroTexto"/>
        <xdr:cNvSpPr txBox="1"/>
      </xdr:nvSpPr>
      <xdr:spPr>
        <a:xfrm>
          <a:off x="6019800" y="7991475"/>
          <a:ext cx="1047750" cy="533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Arenoso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177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19</xdr:row>
      <xdr:rowOff>9523</xdr:rowOff>
    </xdr:from>
    <xdr:to>
      <xdr:col>15</xdr:col>
      <xdr:colOff>66676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466724</xdr:colOff>
      <xdr:row>5</xdr:row>
      <xdr:rowOff>104774</xdr:rowOff>
    </xdr:from>
    <xdr:to>
      <xdr:col>18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8</xdr:col>
      <xdr:colOff>542925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514349</xdr:colOff>
      <xdr:row>2</xdr:row>
      <xdr:rowOff>85725</xdr:rowOff>
    </xdr:from>
    <xdr:to>
      <xdr:col>18</xdr:col>
      <xdr:colOff>219074</xdr:colOff>
      <xdr:row>18</xdr:row>
      <xdr:rowOff>9525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52917</xdr:colOff>
      <xdr:row>16</xdr:row>
      <xdr:rowOff>21167</xdr:rowOff>
    </xdr:from>
    <xdr:to>
      <xdr:col>7</xdr:col>
      <xdr:colOff>158750</xdr:colOff>
      <xdr:row>51</xdr:row>
      <xdr:rowOff>10583</xdr:rowOff>
    </xdr:to>
    <xdr:pic>
      <xdr:nvPicPr>
        <xdr:cNvPr id="2" name="1 Imagen" descr="Informe General RNE Region Cibao Nordeste - Maria Trinidad Sanchez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5997" t="7489" r="34554" b="6863"/>
        <a:stretch>
          <a:fillRect/>
        </a:stretch>
      </xdr:blipFill>
      <xdr:spPr>
        <a:xfrm>
          <a:off x="1576917" y="3069167"/>
          <a:ext cx="3915833" cy="6656916"/>
        </a:xfrm>
        <a:prstGeom prst="rect">
          <a:avLst/>
        </a:prstGeom>
      </xdr:spPr>
    </xdr:pic>
    <xdr:clientData/>
  </xdr:twoCellAnchor>
  <xdr:twoCellAnchor>
    <xdr:from>
      <xdr:col>4</xdr:col>
      <xdr:colOff>10583</xdr:colOff>
      <xdr:row>23</xdr:row>
      <xdr:rowOff>0</xdr:rowOff>
    </xdr:from>
    <xdr:to>
      <xdr:col>4</xdr:col>
      <xdr:colOff>698500</xdr:colOff>
      <xdr:row>26</xdr:row>
      <xdr:rowOff>63500</xdr:rowOff>
    </xdr:to>
    <xdr:sp macro="" textlink="">
      <xdr:nvSpPr>
        <xdr:cNvPr id="3" name="2 CuadroTexto"/>
        <xdr:cNvSpPr txBox="1"/>
      </xdr:nvSpPr>
      <xdr:spPr>
        <a:xfrm>
          <a:off x="3058583" y="4381500"/>
          <a:ext cx="687917" cy="6350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Cabrera</a:t>
          </a:r>
        </a:p>
        <a:p>
          <a:pPr algn="ctr"/>
          <a:r>
            <a:rPr lang="es-ES" sz="900">
              <a:latin typeface="Franklin Gothic Demi" pitchFamily="34" charset="0"/>
            </a:rPr>
            <a:t>588</a:t>
          </a:r>
        </a:p>
      </xdr:txBody>
    </xdr:sp>
    <xdr:clientData/>
  </xdr:twoCellAnchor>
  <xdr:twoCellAnchor>
    <xdr:from>
      <xdr:col>2</xdr:col>
      <xdr:colOff>1153583</xdr:colOff>
      <xdr:row>26</xdr:row>
      <xdr:rowOff>141816</xdr:rowOff>
    </xdr:from>
    <xdr:to>
      <xdr:col>3</xdr:col>
      <xdr:colOff>670985</xdr:colOff>
      <xdr:row>28</xdr:row>
      <xdr:rowOff>137583</xdr:rowOff>
    </xdr:to>
    <xdr:sp macro="" textlink="">
      <xdr:nvSpPr>
        <xdr:cNvPr id="4" name="3 CuadroTexto"/>
        <xdr:cNvSpPr txBox="1"/>
      </xdr:nvSpPr>
      <xdr:spPr>
        <a:xfrm>
          <a:off x="2287058" y="5094816"/>
          <a:ext cx="669927" cy="376767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Río San Juan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670</a:t>
          </a:r>
        </a:p>
      </xdr:txBody>
    </xdr:sp>
    <xdr:clientData/>
  </xdr:twoCellAnchor>
  <xdr:twoCellAnchor>
    <xdr:from>
      <xdr:col>3</xdr:col>
      <xdr:colOff>1068917</xdr:colOff>
      <xdr:row>35</xdr:row>
      <xdr:rowOff>50800</xdr:rowOff>
    </xdr:from>
    <xdr:to>
      <xdr:col>4</xdr:col>
      <xdr:colOff>558801</xdr:colOff>
      <xdr:row>37</xdr:row>
      <xdr:rowOff>42333</xdr:rowOff>
    </xdr:to>
    <xdr:sp macro="" textlink="">
      <xdr:nvSpPr>
        <xdr:cNvPr id="5" name="4 CuadroTexto"/>
        <xdr:cNvSpPr txBox="1"/>
      </xdr:nvSpPr>
      <xdr:spPr>
        <a:xfrm>
          <a:off x="3050117" y="6718300"/>
          <a:ext cx="556684" cy="37253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Nagua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4,020</a:t>
          </a:r>
        </a:p>
      </xdr:txBody>
    </xdr:sp>
    <xdr:clientData/>
  </xdr:twoCellAnchor>
  <xdr:twoCellAnchor>
    <xdr:from>
      <xdr:col>4</xdr:col>
      <xdr:colOff>859367</xdr:colOff>
      <xdr:row>42</xdr:row>
      <xdr:rowOff>76200</xdr:rowOff>
    </xdr:from>
    <xdr:to>
      <xdr:col>5</xdr:col>
      <xdr:colOff>97367</xdr:colOff>
      <xdr:row>44</xdr:row>
      <xdr:rowOff>84666</xdr:rowOff>
    </xdr:to>
    <xdr:sp macro="" textlink="">
      <xdr:nvSpPr>
        <xdr:cNvPr id="6" name="5 CuadroTexto"/>
        <xdr:cNvSpPr txBox="1"/>
      </xdr:nvSpPr>
      <xdr:spPr>
        <a:xfrm>
          <a:off x="3812117" y="8077200"/>
          <a:ext cx="95250" cy="38946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El Factor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1,572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466724</xdr:colOff>
      <xdr:row>5</xdr:row>
      <xdr:rowOff>104774</xdr:rowOff>
    </xdr:from>
    <xdr:to>
      <xdr:col>15</xdr:col>
      <xdr:colOff>171449</xdr:colOff>
      <xdr:row>20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22</xdr:row>
      <xdr:rowOff>57149</xdr:rowOff>
    </xdr:from>
    <xdr:to>
      <xdr:col>7</xdr:col>
      <xdr:colOff>295274</xdr:colOff>
      <xdr:row>36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19</xdr:row>
      <xdr:rowOff>9523</xdr:rowOff>
    </xdr:from>
    <xdr:to>
      <xdr:col>14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466724</xdr:colOff>
      <xdr:row>2</xdr:row>
      <xdr:rowOff>123825</xdr:rowOff>
    </xdr:from>
    <xdr:to>
      <xdr:col>15</xdr:col>
      <xdr:colOff>171449</xdr:colOff>
      <xdr:row>19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7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2</xdr:row>
      <xdr:rowOff>180975</xdr:rowOff>
    </xdr:from>
    <xdr:to>
      <xdr:col>14</xdr:col>
      <xdr:colOff>333375</xdr:colOff>
      <xdr:row>19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14</xdr:row>
      <xdr:rowOff>85725</xdr:rowOff>
    </xdr:from>
    <xdr:to>
      <xdr:col>7</xdr:col>
      <xdr:colOff>685800</xdr:colOff>
      <xdr:row>46</xdr:row>
      <xdr:rowOff>133350</xdr:rowOff>
    </xdr:to>
    <xdr:grpSp>
      <xdr:nvGrpSpPr>
        <xdr:cNvPr id="2" name="1 Grupo"/>
        <xdr:cNvGrpSpPr/>
      </xdr:nvGrpSpPr>
      <xdr:grpSpPr>
        <a:xfrm>
          <a:off x="3114675" y="3105150"/>
          <a:ext cx="3819525" cy="6143625"/>
          <a:chOff x="3119157" y="3111313"/>
          <a:chExt cx="3819525" cy="6143625"/>
        </a:xfrm>
      </xdr:grpSpPr>
      <xdr:pic>
        <xdr:nvPicPr>
          <xdr:cNvPr id="3" name="2 Imagen" descr="Informe General RNE Region Cibao Nordeste - Hermanas Mirabal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12973" t="11152" r="49054" b="10540"/>
          <a:stretch>
            <a:fillRect/>
          </a:stretch>
        </xdr:blipFill>
        <xdr:spPr>
          <a:xfrm>
            <a:off x="3119157" y="3111313"/>
            <a:ext cx="3819525" cy="6143625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5576607" y="3949513"/>
            <a:ext cx="585097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Tenares</a:t>
            </a:r>
          </a:p>
          <a:p>
            <a:pPr algn="ctr"/>
            <a:r>
              <a:rPr lang="es-MX" sz="900">
                <a:latin typeface="Franklin Gothic Demi" pitchFamily="34" charset="0"/>
              </a:rPr>
              <a:t>2,322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4043082" y="5263963"/>
            <a:ext cx="58952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Salcedo</a:t>
            </a:r>
          </a:p>
          <a:p>
            <a:pPr algn="ctr"/>
            <a:r>
              <a:rPr lang="es-MX" sz="900">
                <a:latin typeface="Franklin Gothic Demi" pitchFamily="34" charset="0"/>
              </a:rPr>
              <a:t>1,082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4119282" y="7654738"/>
            <a:ext cx="70628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r>
              <a:rPr lang="es-MX" sz="900">
                <a:latin typeface="Franklin Gothic Demi" pitchFamily="34" charset="0"/>
              </a:rPr>
              <a:t>Villa Tapia</a:t>
            </a:r>
          </a:p>
          <a:p>
            <a:pPr algn="ctr"/>
            <a:r>
              <a:rPr lang="es-MX" sz="900">
                <a:latin typeface="Franklin Gothic Demi" pitchFamily="34" charset="0"/>
              </a:rPr>
              <a:t>1,250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0</xdr:rowOff>
    </xdr:from>
    <xdr:to>
      <xdr:col>14</xdr:col>
      <xdr:colOff>171449</xdr:colOff>
      <xdr:row>20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21</xdr:row>
      <xdr:rowOff>47624</xdr:rowOff>
    </xdr:from>
    <xdr:to>
      <xdr:col>6</xdr:col>
      <xdr:colOff>333374</xdr:colOff>
      <xdr:row>35</xdr:row>
      <xdr:rowOff>133349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11</xdr:row>
      <xdr:rowOff>219076</xdr:rowOff>
    </xdr:from>
    <xdr:to>
      <xdr:col>13</xdr:col>
      <xdr:colOff>333375</xdr:colOff>
      <xdr:row>29</xdr:row>
      <xdr:rowOff>104776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14</xdr:row>
      <xdr:rowOff>74083</xdr:rowOff>
    </xdr:from>
    <xdr:to>
      <xdr:col>9</xdr:col>
      <xdr:colOff>645583</xdr:colOff>
      <xdr:row>44</xdr:row>
      <xdr:rowOff>10583</xdr:rowOff>
    </xdr:to>
    <xdr:grpSp>
      <xdr:nvGrpSpPr>
        <xdr:cNvPr id="6" name="5 Grupo"/>
        <xdr:cNvGrpSpPr/>
      </xdr:nvGrpSpPr>
      <xdr:grpSpPr>
        <a:xfrm>
          <a:off x="1100667" y="2941108"/>
          <a:ext cx="8688916" cy="5651500"/>
          <a:chOff x="1100667" y="2931583"/>
          <a:chExt cx="8678333" cy="5651500"/>
        </a:xfrm>
      </xdr:grpSpPr>
      <xdr:pic>
        <xdr:nvPicPr>
          <xdr:cNvPr id="2" name="1 Imagen" descr="Informe General RNE Region Cibao Nordeste - Samana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5156" t="14570" r="8565" b="12718"/>
          <a:stretch>
            <a:fillRect/>
          </a:stretch>
        </xdr:blipFill>
        <xdr:spPr>
          <a:xfrm>
            <a:off x="1100667" y="2931583"/>
            <a:ext cx="8678333" cy="5651500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7037917" y="4529666"/>
            <a:ext cx="793750" cy="41275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indent="0" algn="ctr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Samaná</a:t>
            </a:r>
          </a:p>
          <a:p>
            <a:pPr marL="0" indent="0" algn="ctr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3,397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3661832" y="4127500"/>
            <a:ext cx="899583" cy="41275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ES" sz="900">
                <a:latin typeface="Franklin Gothic Demi" pitchFamily="34" charset="0"/>
              </a:rPr>
              <a:t>Las Terrenas</a:t>
            </a:r>
          </a:p>
          <a:p>
            <a:pPr algn="ctr"/>
            <a:r>
              <a:rPr lang="es-ES" sz="900">
                <a:latin typeface="Franklin Gothic Demi" pitchFamily="34" charset="0"/>
              </a:rPr>
              <a:t>1,898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2074334" y="6551083"/>
            <a:ext cx="793750" cy="41275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indent="0" algn="ctr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Sánchez</a:t>
            </a:r>
          </a:p>
          <a:p>
            <a:pPr marL="0" indent="0" algn="ctr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1,381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428625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20</xdr:row>
      <xdr:rowOff>19050</xdr:rowOff>
    </xdr:from>
    <xdr:to>
      <xdr:col>9</xdr:col>
      <xdr:colOff>342900</xdr:colOff>
      <xdr:row>37</xdr:row>
      <xdr:rowOff>161925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2</xdr:row>
      <xdr:rowOff>180975</xdr:rowOff>
    </xdr:from>
    <xdr:to>
      <xdr:col>13</xdr:col>
      <xdr:colOff>333375</xdr:colOff>
      <xdr:row>19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796017</xdr:colOff>
      <xdr:row>16</xdr:row>
      <xdr:rowOff>174010</xdr:rowOff>
    </xdr:from>
    <xdr:to>
      <xdr:col>6</xdr:col>
      <xdr:colOff>625928</xdr:colOff>
      <xdr:row>50</xdr:row>
      <xdr:rowOff>42181</xdr:rowOff>
    </xdr:to>
    <xdr:pic>
      <xdr:nvPicPr>
        <xdr:cNvPr id="2" name="1 Imagen" descr="Informe General RNE Region Cibao Noroeste - Dajabón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3807" t="4223" r="39413" b="8080"/>
        <a:stretch>
          <a:fillRect/>
        </a:stretch>
      </xdr:blipFill>
      <xdr:spPr>
        <a:xfrm>
          <a:off x="1558017" y="3536335"/>
          <a:ext cx="5316311" cy="6345171"/>
        </a:xfrm>
        <a:prstGeom prst="rect">
          <a:avLst/>
        </a:prstGeom>
      </xdr:spPr>
    </xdr:pic>
    <xdr:clientData/>
  </xdr:twoCellAnchor>
  <xdr:oneCellAnchor>
    <xdr:from>
      <xdr:col>3</xdr:col>
      <xdr:colOff>400050</xdr:colOff>
      <xdr:row>22</xdr:row>
      <xdr:rowOff>133350</xdr:rowOff>
    </xdr:from>
    <xdr:ext cx="649986" cy="383182"/>
    <xdr:sp macro="" textlink="">
      <xdr:nvSpPr>
        <xdr:cNvPr id="3" name="2 CuadroTexto"/>
        <xdr:cNvSpPr txBox="1"/>
      </xdr:nvSpPr>
      <xdr:spPr>
        <a:xfrm>
          <a:off x="3981450" y="4638675"/>
          <a:ext cx="649986" cy="38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1000">
              <a:solidFill>
                <a:sysClr val="windowText" lastClr="000000"/>
              </a:solidFill>
              <a:latin typeface="Franklin Gothic Demi" pitchFamily="34" charset="0"/>
            </a:rPr>
            <a:t>Dajabón</a:t>
          </a:r>
        </a:p>
        <a:p>
          <a:pPr algn="ctr"/>
          <a:r>
            <a:rPr lang="es-DO" sz="1000">
              <a:solidFill>
                <a:sysClr val="windowText" lastClr="000000"/>
              </a:solidFill>
              <a:latin typeface="Franklin Gothic Demi" pitchFamily="34" charset="0"/>
            </a:rPr>
            <a:t>3,522</a:t>
          </a:r>
        </a:p>
      </xdr:txBody>
    </xdr:sp>
    <xdr:clientData/>
  </xdr:oneCellAnchor>
  <xdr:oneCellAnchor>
    <xdr:from>
      <xdr:col>3</xdr:col>
      <xdr:colOff>76200</xdr:colOff>
      <xdr:row>34</xdr:row>
      <xdr:rowOff>133350</xdr:rowOff>
    </xdr:from>
    <xdr:ext cx="1045927" cy="354071"/>
    <xdr:sp macro="" textlink="">
      <xdr:nvSpPr>
        <xdr:cNvPr id="4" name="3 CuadroTexto"/>
        <xdr:cNvSpPr txBox="1"/>
      </xdr:nvSpPr>
      <xdr:spPr>
        <a:xfrm>
          <a:off x="3657600" y="6924675"/>
          <a:ext cx="1045927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solidFill>
                <a:sysClr val="windowText" lastClr="000000"/>
              </a:solidFill>
              <a:latin typeface="Franklin Gothic Demi" pitchFamily="34" charset="0"/>
            </a:rPr>
            <a:t>Loma de Cabrera</a:t>
          </a:r>
        </a:p>
        <a:p>
          <a:pPr algn="ctr"/>
          <a:r>
            <a:rPr lang="es-DO" sz="900">
              <a:solidFill>
                <a:sysClr val="windowText" lastClr="000000"/>
              </a:solidFill>
              <a:latin typeface="Franklin Gothic Demi" pitchFamily="34" charset="0"/>
            </a:rPr>
            <a:t>615</a:t>
          </a:r>
        </a:p>
      </xdr:txBody>
    </xdr:sp>
    <xdr:clientData/>
  </xdr:oneCellAnchor>
  <xdr:oneCellAnchor>
    <xdr:from>
      <xdr:col>5</xdr:col>
      <xdr:colOff>69850</xdr:colOff>
      <xdr:row>26</xdr:row>
      <xdr:rowOff>75141</xdr:rowOff>
    </xdr:from>
    <xdr:ext cx="552074" cy="354071"/>
    <xdr:sp macro="" textlink="">
      <xdr:nvSpPr>
        <xdr:cNvPr id="5" name="4 CuadroTexto"/>
        <xdr:cNvSpPr txBox="1"/>
      </xdr:nvSpPr>
      <xdr:spPr>
        <a:xfrm>
          <a:off x="5556250" y="5342466"/>
          <a:ext cx="552074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solidFill>
                <a:sysClr val="windowText" lastClr="000000"/>
              </a:solidFill>
              <a:latin typeface="Franklin Gothic Demi" pitchFamily="34" charset="0"/>
            </a:rPr>
            <a:t>Partido</a:t>
          </a:r>
        </a:p>
        <a:p>
          <a:pPr algn="ctr"/>
          <a:r>
            <a:rPr lang="es-DO" sz="900">
              <a:solidFill>
                <a:sysClr val="windowText" lastClr="000000"/>
              </a:solidFill>
              <a:latin typeface="Franklin Gothic Demi" pitchFamily="34" charset="0"/>
            </a:rPr>
            <a:t>522</a:t>
          </a:r>
        </a:p>
      </xdr:txBody>
    </xdr:sp>
    <xdr:clientData/>
  </xdr:oneCellAnchor>
  <xdr:oneCellAnchor>
    <xdr:from>
      <xdr:col>5</xdr:col>
      <xdr:colOff>77258</xdr:colOff>
      <xdr:row>33</xdr:row>
      <xdr:rowOff>21015</xdr:rowOff>
    </xdr:from>
    <xdr:ext cx="535211" cy="354071"/>
    <xdr:sp macro="" textlink="">
      <xdr:nvSpPr>
        <xdr:cNvPr id="6" name="5 CuadroTexto"/>
        <xdr:cNvSpPr txBox="1"/>
      </xdr:nvSpPr>
      <xdr:spPr>
        <a:xfrm>
          <a:off x="5563658" y="6621840"/>
          <a:ext cx="535211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solidFill>
                <a:sysClr val="windowText" lastClr="000000"/>
              </a:solidFill>
              <a:latin typeface="Franklin Gothic Demi" pitchFamily="34" charset="0"/>
            </a:rPr>
            <a:t>El Pino</a:t>
          </a:r>
        </a:p>
        <a:p>
          <a:pPr algn="ctr"/>
          <a:r>
            <a:rPr lang="es-DO" sz="900">
              <a:solidFill>
                <a:sysClr val="windowText" lastClr="000000"/>
              </a:solidFill>
              <a:latin typeface="Franklin Gothic Demi" pitchFamily="34" charset="0"/>
            </a:rPr>
            <a:t>221</a:t>
          </a:r>
        </a:p>
      </xdr:txBody>
    </xdr:sp>
    <xdr:clientData/>
  </xdr:oneCellAnchor>
  <xdr:oneCellAnchor>
    <xdr:from>
      <xdr:col>3</xdr:col>
      <xdr:colOff>27214</xdr:colOff>
      <xdr:row>43</xdr:row>
      <xdr:rowOff>61233</xdr:rowOff>
    </xdr:from>
    <xdr:ext cx="859787" cy="354071"/>
    <xdr:sp macro="" textlink="">
      <xdr:nvSpPr>
        <xdr:cNvPr id="7" name="6 CuadroTexto"/>
        <xdr:cNvSpPr txBox="1"/>
      </xdr:nvSpPr>
      <xdr:spPr>
        <a:xfrm>
          <a:off x="3608614" y="8567058"/>
          <a:ext cx="859787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solidFill>
                <a:sysClr val="windowText" lastClr="000000"/>
              </a:solidFill>
              <a:latin typeface="Franklin Gothic Demi" pitchFamily="34" charset="0"/>
            </a:rPr>
            <a:t>Restauración</a:t>
          </a:r>
        </a:p>
        <a:p>
          <a:pPr algn="ctr"/>
          <a:r>
            <a:rPr lang="es-DO" sz="900">
              <a:solidFill>
                <a:sysClr val="windowText" lastClr="000000"/>
              </a:solidFill>
              <a:latin typeface="Franklin Gothic Demi" pitchFamily="34" charset="0"/>
            </a:rPr>
            <a:t>207</a:t>
          </a:r>
        </a:p>
      </xdr:txBody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19</xdr:row>
      <xdr:rowOff>9523</xdr:rowOff>
    </xdr:from>
    <xdr:to>
      <xdr:col>15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5</xdr:row>
      <xdr:rowOff>104774</xdr:rowOff>
    </xdr:from>
    <xdr:to>
      <xdr:col>16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8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2</xdr:row>
      <xdr:rowOff>180975</xdr:rowOff>
    </xdr:from>
    <xdr:to>
      <xdr:col>15</xdr:col>
      <xdr:colOff>333375</xdr:colOff>
      <xdr:row>19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333376</xdr:colOff>
      <xdr:row>18</xdr:row>
      <xdr:rowOff>66676</xdr:rowOff>
    </xdr:from>
    <xdr:to>
      <xdr:col>8</xdr:col>
      <xdr:colOff>638176</xdr:colOff>
      <xdr:row>41</xdr:row>
      <xdr:rowOff>170408</xdr:rowOff>
    </xdr:to>
    <xdr:grpSp>
      <xdr:nvGrpSpPr>
        <xdr:cNvPr id="9" name="8 Grupo"/>
        <xdr:cNvGrpSpPr/>
      </xdr:nvGrpSpPr>
      <xdr:grpSpPr>
        <a:xfrm>
          <a:off x="1095376" y="3867151"/>
          <a:ext cx="7315200" cy="4485232"/>
          <a:chOff x="1095376" y="3867151"/>
          <a:chExt cx="7315200" cy="4485232"/>
        </a:xfrm>
      </xdr:grpSpPr>
      <xdr:pic>
        <xdr:nvPicPr>
          <xdr:cNvPr id="2" name="1 Imagen" descr="Informe General RNE Region Cibao Noroeste - Monte Cristi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314" t="3554" r="5871" b="24387"/>
          <a:stretch>
            <a:fillRect/>
          </a:stretch>
        </xdr:blipFill>
        <xdr:spPr>
          <a:xfrm>
            <a:off x="1095376" y="3867151"/>
            <a:ext cx="7315200" cy="4485232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3" name="2 CuadroTexto"/>
          <xdr:cNvSpPr txBox="1"/>
        </xdr:nvSpPr>
        <xdr:spPr>
          <a:xfrm>
            <a:off x="2895600" y="4972050"/>
            <a:ext cx="80900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Monte Cristi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1,536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4829175" y="4791075"/>
            <a:ext cx="84959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Villa Vásquez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1,303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6286500" y="6286500"/>
            <a:ext cx="654538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Guayubín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1,948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4229100" y="5972175"/>
            <a:ext cx="81259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Castañuelas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850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4229100" y="6743700"/>
            <a:ext cx="819150" cy="6158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Las Matas de Santa Cruz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851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2390775" y="6572250"/>
            <a:ext cx="965457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Pepillo Salcedo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606</a:t>
            </a:r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</xdr:colOff>
      <xdr:row>19</xdr:row>
      <xdr:rowOff>9523</xdr:rowOff>
    </xdr:from>
    <xdr:to>
      <xdr:col>16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466724</xdr:colOff>
      <xdr:row>5</xdr:row>
      <xdr:rowOff>104774</xdr:rowOff>
    </xdr:from>
    <xdr:to>
      <xdr:col>17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9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12</xdr:row>
      <xdr:rowOff>180975</xdr:rowOff>
    </xdr:from>
    <xdr:to>
      <xdr:col>16</xdr:col>
      <xdr:colOff>333375</xdr:colOff>
      <xdr:row>29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14</xdr:row>
      <xdr:rowOff>19050</xdr:rowOff>
    </xdr:from>
    <xdr:to>
      <xdr:col>8</xdr:col>
      <xdr:colOff>37111</xdr:colOff>
      <xdr:row>45</xdr:row>
      <xdr:rowOff>66675</xdr:rowOff>
    </xdr:to>
    <xdr:grpSp>
      <xdr:nvGrpSpPr>
        <xdr:cNvPr id="2" name="1 Grupo"/>
        <xdr:cNvGrpSpPr/>
      </xdr:nvGrpSpPr>
      <xdr:grpSpPr>
        <a:xfrm>
          <a:off x="704850" y="3038475"/>
          <a:ext cx="6342661" cy="5953125"/>
          <a:chOff x="704850" y="3038475"/>
          <a:chExt cx="6342661" cy="5953125"/>
        </a:xfrm>
      </xdr:grpSpPr>
      <xdr:pic>
        <xdr:nvPicPr>
          <xdr:cNvPr id="3" name="2 Imagen" descr="Informe General RNE Region Cibao Noroeste - Santiago Rodriguez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6250" t="7843" r="22822" b="6005"/>
          <a:stretch>
            <a:fillRect/>
          </a:stretch>
        </xdr:blipFill>
        <xdr:spPr>
          <a:xfrm>
            <a:off x="704850" y="3038475"/>
            <a:ext cx="6342661" cy="5953125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2714625" y="4686300"/>
            <a:ext cx="1445589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solidFill>
                  <a:schemeClr val="bg1"/>
                </a:solidFill>
                <a:latin typeface="Franklin Gothic Demi" pitchFamily="34" charset="0"/>
              </a:rPr>
              <a:t>San Ignacio de Sabaneta</a:t>
            </a:r>
          </a:p>
          <a:p>
            <a:pPr algn="ctr"/>
            <a:r>
              <a:rPr lang="es-DO" sz="900">
                <a:solidFill>
                  <a:schemeClr val="bg1"/>
                </a:solidFill>
                <a:latin typeface="Franklin Gothic Demi" pitchFamily="34" charset="0"/>
              </a:rPr>
              <a:t>1,199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1171575" y="6467475"/>
            <a:ext cx="116352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Villa Los Almácigos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558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5400675" y="5048250"/>
            <a:ext cx="62376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Monción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885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21</xdr:row>
      <xdr:rowOff>95250</xdr:rowOff>
    </xdr:from>
    <xdr:to>
      <xdr:col>9</xdr:col>
      <xdr:colOff>296335</xdr:colOff>
      <xdr:row>45</xdr:row>
      <xdr:rowOff>169334</xdr:rowOff>
    </xdr:to>
    <xdr:pic>
      <xdr:nvPicPr>
        <xdr:cNvPr id="2" name="1 Imagen" descr="Informe General RNE Region Cibao Norte - Puerto Plata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3157" t="9395" r="6987" b="30828"/>
        <a:stretch>
          <a:fillRect/>
        </a:stretch>
      </xdr:blipFill>
      <xdr:spPr>
        <a:xfrm>
          <a:off x="285751" y="4733925"/>
          <a:ext cx="9040284" cy="4646084"/>
        </a:xfrm>
        <a:prstGeom prst="rect">
          <a:avLst/>
        </a:prstGeom>
      </xdr:spPr>
    </xdr:pic>
    <xdr:clientData/>
  </xdr:twoCellAnchor>
  <xdr:twoCellAnchor>
    <xdr:from>
      <xdr:col>1</xdr:col>
      <xdr:colOff>433917</xdr:colOff>
      <xdr:row>27</xdr:row>
      <xdr:rowOff>116417</xdr:rowOff>
    </xdr:from>
    <xdr:to>
      <xdr:col>1</xdr:col>
      <xdr:colOff>1386417</xdr:colOff>
      <xdr:row>29</xdr:row>
      <xdr:rowOff>127000</xdr:rowOff>
    </xdr:to>
    <xdr:sp macro="" textlink="">
      <xdr:nvSpPr>
        <xdr:cNvPr id="3" name="2 CuadroTexto"/>
        <xdr:cNvSpPr txBox="1"/>
      </xdr:nvSpPr>
      <xdr:spPr>
        <a:xfrm>
          <a:off x="1195917" y="5898092"/>
          <a:ext cx="952500" cy="39158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Villa Isabela</a:t>
          </a:r>
        </a:p>
        <a:p>
          <a:pPr algn="ctr"/>
          <a:r>
            <a:rPr lang="es-ES" sz="900">
              <a:latin typeface="Franklin Gothic Demi" pitchFamily="34" charset="0"/>
            </a:rPr>
            <a:t>657</a:t>
          </a:r>
        </a:p>
      </xdr:txBody>
    </xdr:sp>
    <xdr:clientData/>
  </xdr:twoCellAnchor>
  <xdr:twoCellAnchor>
    <xdr:from>
      <xdr:col>1</xdr:col>
      <xdr:colOff>2142067</xdr:colOff>
      <xdr:row>25</xdr:row>
      <xdr:rowOff>110067</xdr:rowOff>
    </xdr:from>
    <xdr:to>
      <xdr:col>2</xdr:col>
      <xdr:colOff>628650</xdr:colOff>
      <xdr:row>27</xdr:row>
      <xdr:rowOff>120650</xdr:rowOff>
    </xdr:to>
    <xdr:sp macro="" textlink="">
      <xdr:nvSpPr>
        <xdr:cNvPr id="4" name="3 CuadroTexto"/>
        <xdr:cNvSpPr txBox="1"/>
      </xdr:nvSpPr>
      <xdr:spPr>
        <a:xfrm>
          <a:off x="2904067" y="5510742"/>
          <a:ext cx="715433" cy="39158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Luperón</a:t>
          </a:r>
        </a:p>
        <a:p>
          <a:pPr algn="ctr"/>
          <a:r>
            <a:rPr lang="es-ES" sz="900">
              <a:latin typeface="Franklin Gothic Demi" pitchFamily="34" charset="0"/>
            </a:rPr>
            <a:t>536</a:t>
          </a:r>
        </a:p>
      </xdr:txBody>
    </xdr:sp>
    <xdr:clientData/>
  </xdr:twoCellAnchor>
  <xdr:twoCellAnchor>
    <xdr:from>
      <xdr:col>1</xdr:col>
      <xdr:colOff>1500716</xdr:colOff>
      <xdr:row>31</xdr:row>
      <xdr:rowOff>19050</xdr:rowOff>
    </xdr:from>
    <xdr:to>
      <xdr:col>2</xdr:col>
      <xdr:colOff>338666</xdr:colOff>
      <xdr:row>33</xdr:row>
      <xdr:rowOff>29633</xdr:rowOff>
    </xdr:to>
    <xdr:sp macro="" textlink="">
      <xdr:nvSpPr>
        <xdr:cNvPr id="5" name="4 CuadroTexto"/>
        <xdr:cNvSpPr txBox="1"/>
      </xdr:nvSpPr>
      <xdr:spPr>
        <a:xfrm>
          <a:off x="2262716" y="6562725"/>
          <a:ext cx="1066800" cy="39158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Los Hidalgos</a:t>
          </a:r>
        </a:p>
        <a:p>
          <a:pPr algn="ctr"/>
          <a:r>
            <a:rPr lang="es-ES" sz="900">
              <a:latin typeface="Franklin Gothic Demi" pitchFamily="34" charset="0"/>
            </a:rPr>
            <a:t>1,984</a:t>
          </a:r>
        </a:p>
      </xdr:txBody>
    </xdr:sp>
    <xdr:clientData/>
  </xdr:twoCellAnchor>
  <xdr:twoCellAnchor>
    <xdr:from>
      <xdr:col>2</xdr:col>
      <xdr:colOff>806450</xdr:colOff>
      <xdr:row>30</xdr:row>
      <xdr:rowOff>76200</xdr:rowOff>
    </xdr:from>
    <xdr:to>
      <xdr:col>3</xdr:col>
      <xdr:colOff>414866</xdr:colOff>
      <xdr:row>32</xdr:row>
      <xdr:rowOff>86783</xdr:rowOff>
    </xdr:to>
    <xdr:sp macro="" textlink="">
      <xdr:nvSpPr>
        <xdr:cNvPr id="6" name="5 CuadroTexto"/>
        <xdr:cNvSpPr txBox="1"/>
      </xdr:nvSpPr>
      <xdr:spPr>
        <a:xfrm>
          <a:off x="3797300" y="6429375"/>
          <a:ext cx="722841" cy="39158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Imbert</a:t>
          </a:r>
        </a:p>
        <a:p>
          <a:pPr algn="ctr"/>
          <a:r>
            <a:rPr lang="es-ES" sz="900">
              <a:latin typeface="Franklin Gothic Demi" pitchFamily="34" charset="0"/>
            </a:rPr>
            <a:t>2,223</a:t>
          </a:r>
        </a:p>
      </xdr:txBody>
    </xdr:sp>
    <xdr:clientData/>
  </xdr:twoCellAnchor>
  <xdr:twoCellAnchor>
    <xdr:from>
      <xdr:col>3</xdr:col>
      <xdr:colOff>472017</xdr:colOff>
      <xdr:row>35</xdr:row>
      <xdr:rowOff>154517</xdr:rowOff>
    </xdr:from>
    <xdr:to>
      <xdr:col>4</xdr:col>
      <xdr:colOff>306917</xdr:colOff>
      <xdr:row>37</xdr:row>
      <xdr:rowOff>165100</xdr:rowOff>
    </xdr:to>
    <xdr:sp macro="" textlink="">
      <xdr:nvSpPr>
        <xdr:cNvPr id="7" name="6 CuadroTexto"/>
        <xdr:cNvSpPr txBox="1"/>
      </xdr:nvSpPr>
      <xdr:spPr>
        <a:xfrm>
          <a:off x="4577292" y="7460192"/>
          <a:ext cx="949325" cy="39158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Altamira</a:t>
          </a:r>
        </a:p>
        <a:p>
          <a:pPr algn="ctr"/>
          <a:r>
            <a:rPr lang="es-ES" sz="900">
              <a:latin typeface="Franklin Gothic Demi" pitchFamily="34" charset="0"/>
            </a:rPr>
            <a:t>485</a:t>
          </a:r>
        </a:p>
      </xdr:txBody>
    </xdr:sp>
    <xdr:clientData/>
  </xdr:twoCellAnchor>
  <xdr:twoCellAnchor>
    <xdr:from>
      <xdr:col>2</xdr:col>
      <xdr:colOff>275167</xdr:colOff>
      <xdr:row>34</xdr:row>
      <xdr:rowOff>52918</xdr:rowOff>
    </xdr:from>
    <xdr:to>
      <xdr:col>3</xdr:col>
      <xdr:colOff>52917</xdr:colOff>
      <xdr:row>36</xdr:row>
      <xdr:rowOff>63501</xdr:rowOff>
    </xdr:to>
    <xdr:sp macro="" textlink="">
      <xdr:nvSpPr>
        <xdr:cNvPr id="8" name="7 CuadroTexto"/>
        <xdr:cNvSpPr txBox="1"/>
      </xdr:nvSpPr>
      <xdr:spPr>
        <a:xfrm>
          <a:off x="3266017" y="7168093"/>
          <a:ext cx="892175" cy="39158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Guananico</a:t>
          </a:r>
        </a:p>
        <a:p>
          <a:pPr algn="ctr"/>
          <a:r>
            <a:rPr lang="es-ES" sz="900">
              <a:latin typeface="Franklin Gothic Demi" pitchFamily="34" charset="0"/>
            </a:rPr>
            <a:t>321</a:t>
          </a:r>
        </a:p>
      </xdr:txBody>
    </xdr:sp>
    <xdr:clientData/>
  </xdr:twoCellAnchor>
  <xdr:twoCellAnchor>
    <xdr:from>
      <xdr:col>4</xdr:col>
      <xdr:colOff>226483</xdr:colOff>
      <xdr:row>30</xdr:row>
      <xdr:rowOff>141818</xdr:rowOff>
    </xdr:from>
    <xdr:to>
      <xdr:col>5</xdr:col>
      <xdr:colOff>423333</xdr:colOff>
      <xdr:row>33</xdr:row>
      <xdr:rowOff>84667</xdr:rowOff>
    </xdr:to>
    <xdr:sp macro="" textlink="">
      <xdr:nvSpPr>
        <xdr:cNvPr id="9" name="8 CuadroTexto"/>
        <xdr:cNvSpPr txBox="1"/>
      </xdr:nvSpPr>
      <xdr:spPr>
        <a:xfrm>
          <a:off x="5446183" y="6494993"/>
          <a:ext cx="958850" cy="514349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Puerto Plata</a:t>
          </a:r>
        </a:p>
        <a:p>
          <a:pPr algn="ctr"/>
          <a:r>
            <a:rPr lang="es-ES" sz="900">
              <a:latin typeface="Franklin Gothic Demi" pitchFamily="34" charset="0"/>
            </a:rPr>
            <a:t>8,645</a:t>
          </a:r>
        </a:p>
      </xdr:txBody>
    </xdr:sp>
    <xdr:clientData/>
  </xdr:twoCellAnchor>
  <xdr:twoCellAnchor>
    <xdr:from>
      <xdr:col>5</xdr:col>
      <xdr:colOff>706966</xdr:colOff>
      <xdr:row>33</xdr:row>
      <xdr:rowOff>61384</xdr:rowOff>
    </xdr:from>
    <xdr:to>
      <xdr:col>7</xdr:col>
      <xdr:colOff>232833</xdr:colOff>
      <xdr:row>36</xdr:row>
      <xdr:rowOff>63500</xdr:rowOff>
    </xdr:to>
    <xdr:sp macro="" textlink="">
      <xdr:nvSpPr>
        <xdr:cNvPr id="10" name="9 CuadroTexto"/>
        <xdr:cNvSpPr txBox="1"/>
      </xdr:nvSpPr>
      <xdr:spPr>
        <a:xfrm>
          <a:off x="6688666" y="6986059"/>
          <a:ext cx="1049867" cy="57361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Villa Montellano</a:t>
          </a:r>
        </a:p>
        <a:p>
          <a:pPr algn="ctr"/>
          <a:r>
            <a:rPr lang="es-ES" sz="900">
              <a:latin typeface="Franklin Gothic Demi" pitchFamily="34" charset="0"/>
            </a:rPr>
            <a:t>565</a:t>
          </a:r>
        </a:p>
      </xdr:txBody>
    </xdr:sp>
    <xdr:clientData/>
  </xdr:twoCellAnchor>
  <xdr:twoCellAnchor>
    <xdr:from>
      <xdr:col>7</xdr:col>
      <xdr:colOff>594784</xdr:colOff>
      <xdr:row>33</xdr:row>
      <xdr:rowOff>55034</xdr:rowOff>
    </xdr:from>
    <xdr:to>
      <xdr:col>8</xdr:col>
      <xdr:colOff>552450</xdr:colOff>
      <xdr:row>36</xdr:row>
      <xdr:rowOff>63500</xdr:rowOff>
    </xdr:to>
    <xdr:sp macro="" textlink="">
      <xdr:nvSpPr>
        <xdr:cNvPr id="11" name="10 CuadroTexto"/>
        <xdr:cNvSpPr txBox="1"/>
      </xdr:nvSpPr>
      <xdr:spPr>
        <a:xfrm>
          <a:off x="8100484" y="6979709"/>
          <a:ext cx="719666" cy="57996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Sosúa</a:t>
          </a:r>
        </a:p>
        <a:p>
          <a:pPr algn="ctr"/>
          <a:r>
            <a:rPr lang="es-ES" sz="900">
              <a:latin typeface="Franklin Gothic Demi" pitchFamily="34" charset="0"/>
            </a:rPr>
            <a:t>2,613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733424</xdr:colOff>
      <xdr:row>21</xdr:row>
      <xdr:rowOff>57149</xdr:rowOff>
    </xdr:from>
    <xdr:to>
      <xdr:col>6</xdr:col>
      <xdr:colOff>523875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11</xdr:row>
      <xdr:rowOff>95250</xdr:rowOff>
    </xdr:from>
    <xdr:to>
      <xdr:col>13</xdr:col>
      <xdr:colOff>457199</xdr:colOff>
      <xdr:row>29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428626</xdr:colOff>
      <xdr:row>14</xdr:row>
      <xdr:rowOff>19050</xdr:rowOff>
    </xdr:from>
    <xdr:to>
      <xdr:col>6</xdr:col>
      <xdr:colOff>504826</xdr:colOff>
      <xdr:row>44</xdr:row>
      <xdr:rowOff>148692</xdr:rowOff>
    </xdr:to>
    <xdr:grpSp>
      <xdr:nvGrpSpPr>
        <xdr:cNvPr id="6" name="5 Grupo"/>
        <xdr:cNvGrpSpPr/>
      </xdr:nvGrpSpPr>
      <xdr:grpSpPr>
        <a:xfrm>
          <a:off x="1190626" y="2886075"/>
          <a:ext cx="5524500" cy="5844642"/>
          <a:chOff x="1190626" y="2886075"/>
          <a:chExt cx="5524500" cy="5844642"/>
        </a:xfrm>
      </xdr:grpSpPr>
      <xdr:pic>
        <xdr:nvPicPr>
          <xdr:cNvPr id="2" name="1 Imagen" descr="Informe General RNE Region Cibao Noroeste - Valverde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504" t="4167" r="32765" b="8578"/>
          <a:stretch>
            <a:fillRect/>
          </a:stretch>
        </xdr:blipFill>
        <xdr:spPr>
          <a:xfrm>
            <a:off x="1190626" y="2886075"/>
            <a:ext cx="5524500" cy="5844642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2695575" y="4219575"/>
            <a:ext cx="93378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Laguna Salada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1,105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4943475" y="5010150"/>
            <a:ext cx="706925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Esperanza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2,279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3838575" y="6991350"/>
            <a:ext cx="485197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Mao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3,654</a:t>
            </a:r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12</xdr:row>
      <xdr:rowOff>180975</xdr:rowOff>
    </xdr:from>
    <xdr:to>
      <xdr:col>13</xdr:col>
      <xdr:colOff>333375</xdr:colOff>
      <xdr:row>29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23</xdr:row>
      <xdr:rowOff>57150</xdr:rowOff>
    </xdr:from>
    <xdr:to>
      <xdr:col>8</xdr:col>
      <xdr:colOff>676275</xdr:colOff>
      <xdr:row>61</xdr:row>
      <xdr:rowOff>0</xdr:rowOff>
    </xdr:to>
    <xdr:grpSp>
      <xdr:nvGrpSpPr>
        <xdr:cNvPr id="2" name="1 Grupo"/>
        <xdr:cNvGrpSpPr/>
      </xdr:nvGrpSpPr>
      <xdr:grpSpPr>
        <a:xfrm>
          <a:off x="1209675" y="5086350"/>
          <a:ext cx="7448550" cy="7181850"/>
          <a:chOff x="1209675" y="5077385"/>
          <a:chExt cx="6481482" cy="7181850"/>
        </a:xfrm>
      </xdr:grpSpPr>
      <xdr:pic>
        <xdr:nvPicPr>
          <xdr:cNvPr id="3" name="2 Imagen" descr="Informe General RNE Region Valdesia - Azua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409" t="3186" r="32197" b="4412"/>
          <a:stretch>
            <a:fillRect/>
          </a:stretch>
        </xdr:blipFill>
        <xdr:spPr>
          <a:xfrm>
            <a:off x="1209675" y="5077385"/>
            <a:ext cx="6481482" cy="7181850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3223932" y="6925235"/>
            <a:ext cx="102047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Padre LasCasas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524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2034124" y="8654302"/>
            <a:ext cx="1642782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Las Yayas</a:t>
            </a:r>
            <a:r>
              <a:rPr lang="en-US" sz="900" baseline="0">
                <a:latin typeface="Franklin Gothic Demi" pitchFamily="34" charset="0"/>
              </a:rPr>
              <a:t> de Viajama</a:t>
            </a:r>
          </a:p>
          <a:p>
            <a:pPr algn="ctr"/>
            <a:r>
              <a:rPr lang="en-US" sz="900" baseline="0">
                <a:latin typeface="Franklin Gothic Demi" pitchFamily="34" charset="0"/>
              </a:rPr>
              <a:t>396</a:t>
            </a:r>
            <a:endParaRPr lang="en-US" sz="900">
              <a:latin typeface="Franklin Gothic Demi" pitchFamily="34" charset="0"/>
            </a:endParaRP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4385981" y="7611035"/>
            <a:ext cx="107632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Guayabal</a:t>
            </a:r>
            <a:r>
              <a:rPr lang="en-US" sz="900" baseline="0">
                <a:latin typeface="Franklin Gothic Demi" pitchFamily="34" charset="0"/>
              </a:rPr>
              <a:t> </a:t>
            </a:r>
          </a:p>
          <a:p>
            <a:pPr algn="ctr"/>
            <a:r>
              <a:rPr lang="en-US" sz="900" baseline="0">
                <a:latin typeface="Franklin Gothic Demi" pitchFamily="34" charset="0"/>
              </a:rPr>
              <a:t>36</a:t>
            </a:r>
            <a:endParaRPr lang="en-US" sz="900">
              <a:latin typeface="Franklin Gothic Demi" pitchFamily="34" charset="0"/>
            </a:endParaRP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4443131" y="8734985"/>
            <a:ext cx="723901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Peralta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231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3227295" y="9827560"/>
            <a:ext cx="100965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Tábara Arriba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411</a:t>
            </a: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4557432" y="9754160"/>
            <a:ext cx="86677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Azua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4,387</a:t>
            </a:r>
          </a:p>
        </xdr:txBody>
      </xdr:sp>
      <xdr:sp macro="" textlink="">
        <xdr:nvSpPr>
          <xdr:cNvPr id="10" name="9 CuadroTexto"/>
          <xdr:cNvSpPr txBox="1"/>
        </xdr:nvSpPr>
        <xdr:spPr>
          <a:xfrm>
            <a:off x="5593812" y="9601760"/>
            <a:ext cx="838201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Estebanía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105</a:t>
            </a:r>
          </a:p>
        </xdr:txBody>
      </xdr:sp>
      <xdr:sp macro="" textlink="">
        <xdr:nvSpPr>
          <xdr:cNvPr id="11" name="10 CuadroTexto"/>
          <xdr:cNvSpPr txBox="1"/>
        </xdr:nvSpPr>
        <xdr:spPr>
          <a:xfrm>
            <a:off x="6633420" y="10611411"/>
            <a:ext cx="809625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Las Charcas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298</a:t>
            </a:r>
          </a:p>
        </xdr:txBody>
      </xdr:sp>
      <xdr:sp macro="" textlink="">
        <xdr:nvSpPr>
          <xdr:cNvPr id="12" name="11 CuadroTexto"/>
          <xdr:cNvSpPr txBox="1"/>
        </xdr:nvSpPr>
        <xdr:spPr>
          <a:xfrm>
            <a:off x="3404907" y="11211484"/>
            <a:ext cx="533400" cy="4874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Azua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4,387</a:t>
            </a:r>
          </a:p>
        </xdr:txBody>
      </xdr:sp>
      <xdr:sp macro="" textlink="">
        <xdr:nvSpPr>
          <xdr:cNvPr id="13" name="12 CuadroTexto"/>
          <xdr:cNvSpPr txBox="1"/>
        </xdr:nvSpPr>
        <xdr:spPr>
          <a:xfrm>
            <a:off x="3271557" y="10518960"/>
            <a:ext cx="1123950" cy="3048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Sabana Yegua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806</a:t>
            </a:r>
          </a:p>
        </xdr:txBody>
      </xdr:sp>
      <xdr:sp macro="" textlink="">
        <xdr:nvSpPr>
          <xdr:cNvPr id="14" name="13 CuadroTexto"/>
          <xdr:cNvSpPr txBox="1"/>
        </xdr:nvSpPr>
        <xdr:spPr>
          <a:xfrm>
            <a:off x="4376457" y="10782860"/>
            <a:ext cx="809626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Pueblo Viejo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239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</xdr:colOff>
      <xdr:row>19</xdr:row>
      <xdr:rowOff>9523</xdr:rowOff>
    </xdr:from>
    <xdr:to>
      <xdr:col>20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7</xdr:row>
      <xdr:rowOff>0</xdr:rowOff>
    </xdr:from>
    <xdr:to>
      <xdr:col>13</xdr:col>
      <xdr:colOff>123825</xdr:colOff>
      <xdr:row>22</xdr:row>
      <xdr:rowOff>47623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733424</xdr:colOff>
      <xdr:row>38</xdr:row>
      <xdr:rowOff>1</xdr:rowOff>
    </xdr:from>
    <xdr:to>
      <xdr:col>7</xdr:col>
      <xdr:colOff>581025</xdr:colOff>
      <xdr:row>61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</xdr:colOff>
      <xdr:row>19</xdr:row>
      <xdr:rowOff>9523</xdr:rowOff>
    </xdr:from>
    <xdr:to>
      <xdr:col>19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23</xdr:row>
      <xdr:rowOff>0</xdr:rowOff>
    </xdr:from>
    <xdr:to>
      <xdr:col>11</xdr:col>
      <xdr:colOff>180974</xdr:colOff>
      <xdr:row>41</xdr:row>
      <xdr:rowOff>9525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16</xdr:row>
      <xdr:rowOff>186296</xdr:rowOff>
    </xdr:from>
    <xdr:to>
      <xdr:col>8</xdr:col>
      <xdr:colOff>514351</xdr:colOff>
      <xdr:row>45</xdr:row>
      <xdr:rowOff>79353</xdr:rowOff>
    </xdr:to>
    <xdr:grpSp>
      <xdr:nvGrpSpPr>
        <xdr:cNvPr id="2" name="1 Grupo"/>
        <xdr:cNvGrpSpPr/>
      </xdr:nvGrpSpPr>
      <xdr:grpSpPr>
        <a:xfrm>
          <a:off x="1085851" y="3529571"/>
          <a:ext cx="6438900" cy="5417557"/>
          <a:chOff x="1085851" y="3529571"/>
          <a:chExt cx="6438900" cy="5417557"/>
        </a:xfrm>
      </xdr:grpSpPr>
      <xdr:pic>
        <xdr:nvPicPr>
          <xdr:cNvPr id="3" name="2 Imagen" descr="Informe General RNE Region Valdesia - Peravia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883" t="9314" r="27462" b="15932"/>
          <a:stretch>
            <a:fillRect/>
          </a:stretch>
        </xdr:blipFill>
        <xdr:spPr>
          <a:xfrm>
            <a:off x="1085851" y="3529571"/>
            <a:ext cx="6438900" cy="5417557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3990975" y="5867400"/>
            <a:ext cx="1171575" cy="66675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s-ES" sz="900">
                <a:latin typeface="Franklin Gothic Demi" pitchFamily="34" charset="0"/>
              </a:rPr>
              <a:t>Baní</a:t>
            </a:r>
          </a:p>
          <a:p>
            <a:pPr algn="ctr"/>
            <a:r>
              <a:rPr lang="es-ES" sz="900">
                <a:latin typeface="Franklin Gothic Demi" pitchFamily="34" charset="0"/>
              </a:rPr>
              <a:t>5,977</a:t>
            </a:r>
          </a:p>
          <a:p>
            <a:pPr algn="ctr"/>
            <a:endParaRPr lang="es-ES" sz="1100"/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6810375" y="7486650"/>
            <a:ext cx="504825" cy="39052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indent="0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Nizao</a:t>
            </a:r>
          </a:p>
          <a:p>
            <a:pPr marL="0" indent="0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1,184</a:t>
            </a:r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19</xdr:row>
      <xdr:rowOff>9523</xdr:rowOff>
    </xdr:from>
    <xdr:to>
      <xdr:col>12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5</xdr:row>
      <xdr:rowOff>104774</xdr:rowOff>
    </xdr:from>
    <xdr:to>
      <xdr:col>13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21</xdr:row>
      <xdr:rowOff>142874</xdr:rowOff>
    </xdr:from>
    <xdr:to>
      <xdr:col>6</xdr:col>
      <xdr:colOff>161925</xdr:colOff>
      <xdr:row>35</xdr:row>
      <xdr:rowOff>142874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12</xdr:row>
      <xdr:rowOff>180975</xdr:rowOff>
    </xdr:from>
    <xdr:to>
      <xdr:col>12</xdr:col>
      <xdr:colOff>333375</xdr:colOff>
      <xdr:row>29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123265</xdr:colOff>
      <xdr:row>17</xdr:row>
      <xdr:rowOff>135591</xdr:rowOff>
    </xdr:from>
    <xdr:to>
      <xdr:col>9</xdr:col>
      <xdr:colOff>565897</xdr:colOff>
      <xdr:row>54</xdr:row>
      <xdr:rowOff>59391</xdr:rowOff>
    </xdr:to>
    <xdr:grpSp>
      <xdr:nvGrpSpPr>
        <xdr:cNvPr id="2" name="1 Grupo"/>
        <xdr:cNvGrpSpPr/>
      </xdr:nvGrpSpPr>
      <xdr:grpSpPr>
        <a:xfrm>
          <a:off x="5152465" y="3545541"/>
          <a:ext cx="4576482" cy="6972300"/>
          <a:chOff x="4102888" y="3593296"/>
          <a:chExt cx="4552735" cy="7165410"/>
        </a:xfrm>
      </xdr:grpSpPr>
      <xdr:pic>
        <xdr:nvPicPr>
          <xdr:cNvPr id="3" name="2 Imagen" descr="Informe General RNE Region Valdesia - San Cristobal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9659" t="4779" r="44886" b="5515"/>
          <a:stretch>
            <a:fillRect/>
          </a:stretch>
        </xdr:blipFill>
        <xdr:spPr>
          <a:xfrm>
            <a:off x="4102888" y="3593296"/>
            <a:ext cx="4552735" cy="7165410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5414767" y="4670121"/>
            <a:ext cx="95436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Villa</a:t>
            </a:r>
            <a:r>
              <a:rPr lang="en-US" sz="900" baseline="0">
                <a:latin typeface="Franklin Gothic Demi" pitchFamily="34" charset="0"/>
              </a:rPr>
              <a:t> Altagracia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3,503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4445788" y="5689057"/>
            <a:ext cx="76085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Los Cacaos</a:t>
            </a:r>
            <a:endParaRPr lang="en-US" sz="900" baseline="0">
              <a:latin typeface="Franklin Gothic Demi" pitchFamily="34" charset="0"/>
            </a:endParaRPr>
          </a:p>
          <a:p>
            <a:pPr algn="ctr"/>
            <a:r>
              <a:rPr lang="en-US" sz="900">
                <a:latin typeface="Franklin Gothic Demi" pitchFamily="34" charset="0"/>
              </a:rPr>
              <a:t>113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5490407" y="7517205"/>
            <a:ext cx="112973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Cambita Garabitos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683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6787719" y="7697902"/>
            <a:ext cx="86235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San Cristóbal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10,260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7724376" y="7811560"/>
            <a:ext cx="622478" cy="484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Bajos de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Haina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5,430</a:t>
            </a: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7211220" y="8537936"/>
            <a:ext cx="869148" cy="6158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San Gregorio 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De 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Nigua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1,150</a:t>
            </a:r>
          </a:p>
        </xdr:txBody>
      </xdr:sp>
      <xdr:sp macro="" textlink="">
        <xdr:nvSpPr>
          <xdr:cNvPr id="10" name="9 CuadroTexto"/>
          <xdr:cNvSpPr txBox="1"/>
        </xdr:nvSpPr>
        <xdr:spPr>
          <a:xfrm>
            <a:off x="5816090" y="8907387"/>
            <a:ext cx="59856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Yagüate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1,616</a:t>
            </a:r>
          </a:p>
        </xdr:txBody>
      </xdr:sp>
      <xdr:sp macro="" textlink="">
        <xdr:nvSpPr>
          <xdr:cNvPr id="11" name="10 CuadroTexto"/>
          <xdr:cNvSpPr txBox="1"/>
        </xdr:nvSpPr>
        <xdr:spPr>
          <a:xfrm>
            <a:off x="6240488" y="9877191"/>
            <a:ext cx="958276" cy="6158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Sabana Grande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de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Palenque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542 </a:t>
            </a:r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</xdr:colOff>
      <xdr:row>19</xdr:row>
      <xdr:rowOff>9523</xdr:rowOff>
    </xdr:from>
    <xdr:to>
      <xdr:col>18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</xdr:colOff>
      <xdr:row>4</xdr:row>
      <xdr:rowOff>38101</xdr:rowOff>
    </xdr:from>
    <xdr:to>
      <xdr:col>13</xdr:col>
      <xdr:colOff>533399</xdr:colOff>
      <xdr:row>19</xdr:row>
      <xdr:rowOff>238126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31</xdr:row>
      <xdr:rowOff>142874</xdr:rowOff>
    </xdr:from>
    <xdr:to>
      <xdr:col>6</xdr:col>
      <xdr:colOff>0</xdr:colOff>
      <xdr:row>53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750093</xdr:colOff>
      <xdr:row>19</xdr:row>
      <xdr:rowOff>107156</xdr:rowOff>
    </xdr:from>
    <xdr:to>
      <xdr:col>10</xdr:col>
      <xdr:colOff>273843</xdr:colOff>
      <xdr:row>40</xdr:row>
      <xdr:rowOff>9524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11</xdr:row>
      <xdr:rowOff>66675</xdr:rowOff>
    </xdr:from>
    <xdr:ext cx="3494033" cy="484941"/>
    <xdr:sp macro="" textlink="">
      <xdr:nvSpPr>
        <xdr:cNvPr id="2" name="1 CuadroTexto"/>
        <xdr:cNvSpPr txBox="1"/>
      </xdr:nvSpPr>
      <xdr:spPr>
        <a:xfrm>
          <a:off x="1295400" y="2466975"/>
          <a:ext cx="3494033" cy="484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Mapa</a:t>
          </a:r>
          <a:r>
            <a:rPr lang="es-DO" sz="900" baseline="0">
              <a:latin typeface="Franklin Gothic Demi" pitchFamily="34" charset="0"/>
            </a:rPr>
            <a:t> 34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tx1"/>
              </a:solidFill>
              <a:latin typeface="Franklin Gothic Book" pitchFamily="34" charset="0"/>
              <a:ea typeface="+mn-ea"/>
              <a:cs typeface="+mn-cs"/>
            </a:rPr>
            <a:t>SAN JOSÉ</a:t>
          </a:r>
          <a:r>
            <a:rPr lang="es-DO" sz="900" baseline="0">
              <a:solidFill>
                <a:schemeClr val="tx1"/>
              </a:solidFill>
              <a:latin typeface="Franklin Gothic Book" pitchFamily="34" charset="0"/>
              <a:ea typeface="+mn-ea"/>
              <a:cs typeface="+mn-cs"/>
            </a:rPr>
            <a:t> DE OCOA</a:t>
          </a:r>
          <a:r>
            <a:rPr lang="es-DO" sz="900">
              <a:solidFill>
                <a:schemeClr val="tx1"/>
              </a:solidFill>
              <a:latin typeface="Franklin Gothic Book" pitchFamily="34" charset="0"/>
              <a:ea typeface="+mn-ea"/>
              <a:cs typeface="+mn-cs"/>
            </a:rPr>
            <a:t>: Cantidad de establecimientos, según municipio</a:t>
          </a:r>
          <a:endParaRPr lang="en-US" sz="1100">
            <a:solidFill>
              <a:schemeClr val="tx1"/>
            </a:solidFill>
            <a:latin typeface="Franklin Gothic Book" pitchFamily="34" charset="0"/>
            <a:ea typeface="+mn-ea"/>
            <a:cs typeface="+mn-cs"/>
          </a:endParaRPr>
        </a:p>
        <a:p>
          <a:pPr algn="ctr"/>
          <a:r>
            <a:rPr lang="es-DO" sz="900" baseline="0">
              <a:latin typeface="Franklin Gothic Demi" pitchFamily="34" charset="0"/>
            </a:rPr>
            <a:t> </a:t>
          </a:r>
          <a:endParaRPr lang="es-DO" sz="900">
            <a:latin typeface="Franklin Gothic Demi" pitchFamily="34" charset="0"/>
          </a:endParaRPr>
        </a:p>
      </xdr:txBody>
    </xdr:sp>
    <xdr:clientData/>
  </xdr:oneCellAnchor>
  <xdr:oneCellAnchor>
    <xdr:from>
      <xdr:col>1</xdr:col>
      <xdr:colOff>1409700</xdr:colOff>
      <xdr:row>22</xdr:row>
      <xdr:rowOff>133350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676400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219075</xdr:colOff>
      <xdr:row>14</xdr:row>
      <xdr:rowOff>9525</xdr:rowOff>
    </xdr:from>
    <xdr:to>
      <xdr:col>6</xdr:col>
      <xdr:colOff>0</xdr:colOff>
      <xdr:row>41</xdr:row>
      <xdr:rowOff>47625</xdr:rowOff>
    </xdr:to>
    <xdr:grpSp>
      <xdr:nvGrpSpPr>
        <xdr:cNvPr id="4" name="3 Grupo"/>
        <xdr:cNvGrpSpPr/>
      </xdr:nvGrpSpPr>
      <xdr:grpSpPr>
        <a:xfrm>
          <a:off x="485775" y="2981325"/>
          <a:ext cx="4505325" cy="5181600"/>
          <a:chOff x="485775" y="2981325"/>
          <a:chExt cx="4505325" cy="5181600"/>
        </a:xfrm>
      </xdr:grpSpPr>
      <xdr:pic>
        <xdr:nvPicPr>
          <xdr:cNvPr id="5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485775" y="2981325"/>
            <a:ext cx="4505325" cy="5181600"/>
          </a:xfrm>
          <a:prstGeom prst="rect">
            <a:avLst/>
          </a:prstGeom>
          <a:noFill/>
        </xdr:spPr>
      </xdr:pic>
      <xdr:sp macro="" textlink="">
        <xdr:nvSpPr>
          <xdr:cNvPr id="6" name="5 CuadroTexto"/>
          <xdr:cNvSpPr txBox="1"/>
        </xdr:nvSpPr>
        <xdr:spPr>
          <a:xfrm>
            <a:off x="3086100" y="6496050"/>
            <a:ext cx="106715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San</a:t>
            </a:r>
            <a:r>
              <a:rPr lang="es-DO" sz="900" baseline="0">
                <a:latin typeface="Franklin Gothic Demi" pitchFamily="34" charset="0"/>
              </a:rPr>
              <a:t> José de Ocoa</a:t>
            </a:r>
            <a:endParaRPr lang="es-DO" sz="900">
              <a:latin typeface="Franklin Gothic Demi" pitchFamily="34" charset="0"/>
            </a:endParaRPr>
          </a:p>
          <a:p>
            <a:pPr algn="ctr"/>
            <a:r>
              <a:rPr lang="es-DO" sz="900">
                <a:latin typeface="Franklin Gothic Demi" pitchFamily="34" charset="0"/>
              </a:rPr>
              <a:t>1,881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3171825" y="4038600"/>
            <a:ext cx="905056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Rancho Arriba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146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1666875" y="4676775"/>
            <a:ext cx="88133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Sabana Larga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506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466724</xdr:colOff>
      <xdr:row>5</xdr:row>
      <xdr:rowOff>104774</xdr:rowOff>
    </xdr:from>
    <xdr:to>
      <xdr:col>20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190499</xdr:colOff>
      <xdr:row>18</xdr:row>
      <xdr:rowOff>114299</xdr:rowOff>
    </xdr:from>
    <xdr:to>
      <xdr:col>10</xdr:col>
      <xdr:colOff>523875</xdr:colOff>
      <xdr:row>33</xdr:row>
      <xdr:rowOff>9524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1</xdr:row>
      <xdr:rowOff>180975</xdr:rowOff>
    </xdr:from>
    <xdr:to>
      <xdr:col>14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16</xdr:row>
      <xdr:rowOff>104775</xdr:rowOff>
    </xdr:from>
    <xdr:to>
      <xdr:col>7</xdr:col>
      <xdr:colOff>742950</xdr:colOff>
      <xdr:row>38</xdr:row>
      <xdr:rowOff>114300</xdr:rowOff>
    </xdr:to>
    <xdr:grpSp>
      <xdr:nvGrpSpPr>
        <xdr:cNvPr id="9" name="8 Grupo"/>
        <xdr:cNvGrpSpPr/>
      </xdr:nvGrpSpPr>
      <xdr:grpSpPr>
        <a:xfrm>
          <a:off x="238125" y="3467100"/>
          <a:ext cx="7419975" cy="4200525"/>
          <a:chOff x="180975" y="3429000"/>
          <a:chExt cx="7419975" cy="4200525"/>
        </a:xfrm>
      </xdr:grpSpPr>
      <xdr:pic>
        <xdr:nvPicPr>
          <xdr:cNvPr id="2" name="1 Imagen" descr="Informe General RNE Baoruco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357" t="4655" r="3237" b="26915"/>
          <a:stretch>
            <a:fillRect/>
          </a:stretch>
        </xdr:blipFill>
        <xdr:spPr>
          <a:xfrm>
            <a:off x="180975" y="3429000"/>
            <a:ext cx="7419975" cy="4200525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533400" y="4457700"/>
            <a:ext cx="64389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Los Ríos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299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457325" y="4610100"/>
            <a:ext cx="828675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Villa Jaragua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352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2333625" y="4381500"/>
            <a:ext cx="64389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Neiba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1,377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3476625" y="5076825"/>
            <a:ext cx="64389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Galván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407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5495925" y="5105400"/>
            <a:ext cx="64389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Tamayo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698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4210050" y="5943600"/>
            <a:ext cx="643894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Neiba</a:t>
            </a:r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19</xdr:row>
      <xdr:rowOff>9523</xdr:rowOff>
    </xdr:from>
    <xdr:to>
      <xdr:col>15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5</xdr:row>
      <xdr:rowOff>104774</xdr:rowOff>
    </xdr:from>
    <xdr:to>
      <xdr:col>16</xdr:col>
      <xdr:colOff>171449</xdr:colOff>
      <xdr:row>20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19050</xdr:rowOff>
    </xdr:from>
    <xdr:to>
      <xdr:col>8</xdr:col>
      <xdr:colOff>552450</xdr:colOff>
      <xdr:row>35</xdr:row>
      <xdr:rowOff>85726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12</xdr:row>
      <xdr:rowOff>171450</xdr:rowOff>
    </xdr:from>
    <xdr:to>
      <xdr:col>15</xdr:col>
      <xdr:colOff>400050</xdr:colOff>
      <xdr:row>29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21</xdr:row>
      <xdr:rowOff>152400</xdr:rowOff>
    </xdr:from>
    <xdr:to>
      <xdr:col>6</xdr:col>
      <xdr:colOff>600075</xdr:colOff>
      <xdr:row>57</xdr:row>
      <xdr:rowOff>153961</xdr:rowOff>
    </xdr:to>
    <xdr:grpSp>
      <xdr:nvGrpSpPr>
        <xdr:cNvPr id="2" name="1 Grupo"/>
        <xdr:cNvGrpSpPr/>
      </xdr:nvGrpSpPr>
      <xdr:grpSpPr>
        <a:xfrm>
          <a:off x="609600" y="4810125"/>
          <a:ext cx="6124575" cy="6859561"/>
          <a:chOff x="609600" y="4810125"/>
          <a:chExt cx="5476875" cy="6859561"/>
        </a:xfrm>
      </xdr:grpSpPr>
      <xdr:pic>
        <xdr:nvPicPr>
          <xdr:cNvPr id="3" name="2 Imagen" descr="Informe General RNE Barahona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7008" t="3186" r="35227" b="3186"/>
          <a:stretch>
            <a:fillRect/>
          </a:stretch>
        </xdr:blipFill>
        <xdr:spPr>
          <a:xfrm>
            <a:off x="609600" y="4810125"/>
            <a:ext cx="5476875" cy="6859561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3 CuadroTexto"/>
          <xdr:cNvSpPr txBox="1"/>
        </xdr:nvSpPr>
        <xdr:spPr>
          <a:xfrm>
            <a:off x="3838575" y="5743575"/>
            <a:ext cx="886076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solidFill>
                  <a:schemeClr val="bg1"/>
                </a:solidFill>
                <a:latin typeface="Franklin Gothic Demi" pitchFamily="34" charset="0"/>
              </a:rPr>
              <a:t>Vicente Noble</a:t>
            </a:r>
          </a:p>
          <a:p>
            <a:pPr algn="ctr"/>
            <a:r>
              <a:rPr lang="es-DO" sz="900">
                <a:solidFill>
                  <a:schemeClr val="bg1"/>
                </a:solidFill>
                <a:latin typeface="Franklin Gothic Demi" pitchFamily="34" charset="0"/>
              </a:rPr>
              <a:t>943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3724275" y="6657975"/>
            <a:ext cx="77162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Jaquimeyes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159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3457575" y="7191375"/>
            <a:ext cx="714043" cy="3619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Fundación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152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2838450" y="6715125"/>
            <a:ext cx="62966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El Peñón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220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3467100" y="7896225"/>
            <a:ext cx="67531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solidFill>
                  <a:schemeClr val="bg1"/>
                </a:solidFill>
                <a:latin typeface="Franklin Gothic Demi" pitchFamily="34" charset="0"/>
              </a:rPr>
              <a:t>Barahona</a:t>
            </a:r>
          </a:p>
          <a:p>
            <a:pPr algn="ctr"/>
            <a:r>
              <a:rPr lang="es-DO" sz="900">
                <a:solidFill>
                  <a:schemeClr val="bg1"/>
                </a:solidFill>
                <a:latin typeface="Franklin Gothic Demi" pitchFamily="34" charset="0"/>
              </a:rPr>
              <a:t>4,167</a:t>
            </a: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2476500" y="7658100"/>
            <a:ext cx="51559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Cabral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394</a:t>
            </a:r>
          </a:p>
        </xdr:txBody>
      </xdr:sp>
      <xdr:sp macro="" textlink="">
        <xdr:nvSpPr>
          <xdr:cNvPr id="10" name="9 CuadroTexto"/>
          <xdr:cNvSpPr txBox="1"/>
        </xdr:nvSpPr>
        <xdr:spPr>
          <a:xfrm>
            <a:off x="1543050" y="7381875"/>
            <a:ext cx="555858" cy="484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Las 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Salinas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169</a:t>
            </a:r>
          </a:p>
        </xdr:txBody>
      </xdr:sp>
      <xdr:sp macro="" textlink="">
        <xdr:nvSpPr>
          <xdr:cNvPr id="11" name="10 CuadroTexto"/>
          <xdr:cNvSpPr txBox="1"/>
        </xdr:nvSpPr>
        <xdr:spPr>
          <a:xfrm>
            <a:off x="1790700" y="8572500"/>
            <a:ext cx="40838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Polo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173</a:t>
            </a:r>
          </a:p>
        </xdr:txBody>
      </xdr:sp>
      <xdr:sp macro="" textlink="">
        <xdr:nvSpPr>
          <xdr:cNvPr id="12" name="11 CuadroTexto"/>
          <xdr:cNvSpPr txBox="1"/>
        </xdr:nvSpPr>
        <xdr:spPr>
          <a:xfrm>
            <a:off x="3467100" y="8953500"/>
            <a:ext cx="751039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La Ciénaga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240</a:t>
            </a:r>
          </a:p>
        </xdr:txBody>
      </xdr:sp>
      <xdr:sp macro="" textlink="">
        <xdr:nvSpPr>
          <xdr:cNvPr id="13" name="12 CuadroTexto"/>
          <xdr:cNvSpPr txBox="1"/>
        </xdr:nvSpPr>
        <xdr:spPr>
          <a:xfrm>
            <a:off x="2838450" y="9648825"/>
            <a:ext cx="56637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Paraíso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360</a:t>
            </a:r>
          </a:p>
        </xdr:txBody>
      </xdr:sp>
      <xdr:sp macro="" textlink="">
        <xdr:nvSpPr>
          <xdr:cNvPr id="14" name="13 CuadroTexto"/>
          <xdr:cNvSpPr txBox="1"/>
        </xdr:nvSpPr>
        <xdr:spPr>
          <a:xfrm>
            <a:off x="1628775" y="10010775"/>
            <a:ext cx="66326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Enriquillo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414</a:t>
            </a:r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9524</xdr:colOff>
      <xdr:row>19</xdr:row>
      <xdr:rowOff>9523</xdr:rowOff>
    </xdr:from>
    <xdr:to>
      <xdr:col>21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704849</xdr:colOff>
      <xdr:row>2</xdr:row>
      <xdr:rowOff>1</xdr:rowOff>
    </xdr:from>
    <xdr:to>
      <xdr:col>13</xdr:col>
      <xdr:colOff>409574</xdr:colOff>
      <xdr:row>16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542924</xdr:colOff>
      <xdr:row>20</xdr:row>
      <xdr:rowOff>85726</xdr:rowOff>
    </xdr:from>
    <xdr:to>
      <xdr:col>16</xdr:col>
      <xdr:colOff>161925</xdr:colOff>
      <xdr:row>36</xdr:row>
      <xdr:rowOff>95251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19</xdr:row>
      <xdr:rowOff>123825</xdr:rowOff>
    </xdr:from>
    <xdr:to>
      <xdr:col>12</xdr:col>
      <xdr:colOff>361950</xdr:colOff>
      <xdr:row>39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20</xdr:row>
      <xdr:rowOff>9525</xdr:rowOff>
    </xdr:from>
    <xdr:to>
      <xdr:col>12</xdr:col>
      <xdr:colOff>542925</xdr:colOff>
      <xdr:row>36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17</xdr:row>
      <xdr:rowOff>104775</xdr:rowOff>
    </xdr:from>
    <xdr:to>
      <xdr:col>9</xdr:col>
      <xdr:colOff>428625</xdr:colOff>
      <xdr:row>47</xdr:row>
      <xdr:rowOff>21828</xdr:rowOff>
    </xdr:to>
    <xdr:grpSp>
      <xdr:nvGrpSpPr>
        <xdr:cNvPr id="2" name="1 Grupo"/>
        <xdr:cNvGrpSpPr/>
      </xdr:nvGrpSpPr>
      <xdr:grpSpPr>
        <a:xfrm>
          <a:off x="1019175" y="3714750"/>
          <a:ext cx="8124825" cy="5632053"/>
          <a:chOff x="1019175" y="3714750"/>
          <a:chExt cx="7448550" cy="5632053"/>
        </a:xfrm>
      </xdr:grpSpPr>
      <xdr:pic>
        <xdr:nvPicPr>
          <xdr:cNvPr id="3" name="2 Imagen" descr="Informe General RNE Independencia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1894" t="4167" r="20833" b="20221"/>
          <a:stretch>
            <a:fillRect/>
          </a:stretch>
        </xdr:blipFill>
        <xdr:spPr>
          <a:xfrm>
            <a:off x="1019175" y="3714750"/>
            <a:ext cx="7448550" cy="563205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3 CuadroTexto"/>
          <xdr:cNvSpPr txBox="1"/>
        </xdr:nvSpPr>
        <xdr:spPr>
          <a:xfrm>
            <a:off x="3943350" y="4343400"/>
            <a:ext cx="75014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Postrer</a:t>
            </a:r>
            <a:r>
              <a:rPr lang="es-DO" sz="900" baseline="0">
                <a:latin typeface="Franklin Gothic Demi" pitchFamily="34" charset="0"/>
              </a:rPr>
              <a:t> Río</a:t>
            </a:r>
          </a:p>
          <a:p>
            <a:pPr algn="ctr"/>
            <a:r>
              <a:rPr lang="es-DO" sz="900" baseline="0">
                <a:latin typeface="Franklin Gothic Demi" pitchFamily="34" charset="0"/>
              </a:rPr>
              <a:t>198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2971800" y="4343400"/>
            <a:ext cx="94513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La Descubierta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224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2457450" y="5734050"/>
            <a:ext cx="510845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Jimaní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544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4219575" y="6877050"/>
            <a:ext cx="601383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Duvergé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262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5657850" y="7000875"/>
            <a:ext cx="469296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Mella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196</a:t>
            </a:r>
            <a:endParaRPr lang="es-DO" sz="900">
              <a:latin typeface="Franklin Gothic Demi" pitchFamily="34" charset="0"/>
            </a:endParaRP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7086600" y="6972300"/>
            <a:ext cx="640625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Cristóbal</a:t>
            </a:r>
            <a:endParaRPr lang="es-DO" sz="900" baseline="0">
              <a:latin typeface="Franklin Gothic Demi" pitchFamily="34" charset="0"/>
            </a:endParaRPr>
          </a:p>
          <a:p>
            <a:pPr algn="ctr"/>
            <a:r>
              <a:rPr lang="es-DO" sz="900" baseline="0">
                <a:latin typeface="Franklin Gothic Demi" pitchFamily="34" charset="0"/>
              </a:rPr>
              <a:t>140</a:t>
            </a:r>
            <a:endParaRPr lang="es-DO" sz="900">
              <a:latin typeface="Franklin Gothic Demi" pitchFamily="34" charset="0"/>
            </a:endParaRPr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</xdr:colOff>
      <xdr:row>19</xdr:row>
      <xdr:rowOff>9523</xdr:rowOff>
    </xdr:from>
    <xdr:to>
      <xdr:col>16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466724</xdr:colOff>
      <xdr:row>5</xdr:row>
      <xdr:rowOff>104774</xdr:rowOff>
    </xdr:from>
    <xdr:to>
      <xdr:col>17</xdr:col>
      <xdr:colOff>171449</xdr:colOff>
      <xdr:row>18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20</xdr:row>
      <xdr:rowOff>57149</xdr:rowOff>
    </xdr:from>
    <xdr:to>
      <xdr:col>9</xdr:col>
      <xdr:colOff>295274</xdr:colOff>
      <xdr:row>34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19</xdr:row>
      <xdr:rowOff>180976</xdr:rowOff>
    </xdr:from>
    <xdr:to>
      <xdr:col>9</xdr:col>
      <xdr:colOff>219075</xdr:colOff>
      <xdr:row>40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142875</xdr:rowOff>
    </xdr:from>
    <xdr:to>
      <xdr:col>5</xdr:col>
      <xdr:colOff>733425</xdr:colOff>
      <xdr:row>50</xdr:row>
      <xdr:rowOff>133350</xdr:rowOff>
    </xdr:to>
    <xdr:grpSp>
      <xdr:nvGrpSpPr>
        <xdr:cNvPr id="5" name="4 Grupo"/>
        <xdr:cNvGrpSpPr/>
      </xdr:nvGrpSpPr>
      <xdr:grpSpPr>
        <a:xfrm>
          <a:off x="800100" y="2505075"/>
          <a:ext cx="5343525" cy="7229475"/>
          <a:chOff x="800100" y="2505075"/>
          <a:chExt cx="5343525" cy="7229475"/>
        </a:xfrm>
      </xdr:grpSpPr>
      <xdr:pic>
        <xdr:nvPicPr>
          <xdr:cNvPr id="2" name="1 Imagen" descr="Informe General RNE Pedernales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220" t="3554" r="43655" b="3431"/>
          <a:stretch>
            <a:fillRect/>
          </a:stretch>
        </xdr:blipFill>
        <xdr:spPr>
          <a:xfrm>
            <a:off x="800100" y="2505075"/>
            <a:ext cx="5343525" cy="7229475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2724150" y="4200525"/>
            <a:ext cx="75277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Pedernales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1,090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4667250" y="6743700"/>
            <a:ext cx="526747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Oviedo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709</a:t>
            </a:r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19</xdr:row>
      <xdr:rowOff>9523</xdr:rowOff>
    </xdr:from>
    <xdr:to>
      <xdr:col>12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5</xdr:row>
      <xdr:rowOff>104774</xdr:rowOff>
    </xdr:from>
    <xdr:to>
      <xdr:col>13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5</xdr:col>
      <xdr:colOff>542925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3</xdr:row>
      <xdr:rowOff>19050</xdr:rowOff>
    </xdr:from>
    <xdr:to>
      <xdr:col>12</xdr:col>
      <xdr:colOff>704850</xdr:colOff>
      <xdr:row>19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666751</xdr:colOff>
      <xdr:row>19</xdr:row>
      <xdr:rowOff>38100</xdr:rowOff>
    </xdr:from>
    <xdr:to>
      <xdr:col>6</xdr:col>
      <xdr:colOff>152401</xdr:colOff>
      <xdr:row>53</xdr:row>
      <xdr:rowOff>137523</xdr:rowOff>
    </xdr:to>
    <xdr:pic>
      <xdr:nvPicPr>
        <xdr:cNvPr id="2" name="1 Imagen" descr="Informe General RNE Region Cibao El Valle - Elías Piña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3504" t="3676" r="32954" b="3554"/>
        <a:stretch>
          <a:fillRect/>
        </a:stretch>
      </xdr:blipFill>
      <xdr:spPr>
        <a:xfrm>
          <a:off x="666751" y="3657600"/>
          <a:ext cx="4057650" cy="6576423"/>
        </a:xfrm>
        <a:prstGeom prst="rect">
          <a:avLst/>
        </a:prstGeom>
      </xdr:spPr>
    </xdr:pic>
    <xdr:clientData/>
  </xdr:twoCellAnchor>
  <xdr:oneCellAnchor>
    <xdr:from>
      <xdr:col>4</xdr:col>
      <xdr:colOff>76200</xdr:colOff>
      <xdr:row>24</xdr:row>
      <xdr:rowOff>161925</xdr:rowOff>
    </xdr:from>
    <xdr:ext cx="930768" cy="354071"/>
    <xdr:sp macro="" textlink="">
      <xdr:nvSpPr>
        <xdr:cNvPr id="3" name="2 CuadroTexto"/>
        <xdr:cNvSpPr txBox="1"/>
      </xdr:nvSpPr>
      <xdr:spPr>
        <a:xfrm>
          <a:off x="3124200" y="4733925"/>
          <a:ext cx="930768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Pedro Santana</a:t>
          </a:r>
        </a:p>
        <a:p>
          <a:pPr algn="ctr"/>
          <a:r>
            <a:rPr lang="es-DO" sz="900">
              <a:latin typeface="Franklin Gothic Demi" pitchFamily="34" charset="0"/>
            </a:rPr>
            <a:t>108</a:t>
          </a:r>
        </a:p>
      </xdr:txBody>
    </xdr:sp>
    <xdr:clientData/>
  </xdr:oneCellAnchor>
  <xdr:oneCellAnchor>
    <xdr:from>
      <xdr:col>2</xdr:col>
      <xdr:colOff>523875</xdr:colOff>
      <xdr:row>31</xdr:row>
      <xdr:rowOff>114300</xdr:rowOff>
    </xdr:from>
    <xdr:ext cx="537841" cy="354071"/>
    <xdr:sp macro="" textlink="">
      <xdr:nvSpPr>
        <xdr:cNvPr id="4" name="3 CuadroTexto"/>
        <xdr:cNvSpPr txBox="1"/>
      </xdr:nvSpPr>
      <xdr:spPr>
        <a:xfrm>
          <a:off x="2047875" y="6019800"/>
          <a:ext cx="537841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Bánica</a:t>
          </a:r>
        </a:p>
        <a:p>
          <a:pPr algn="ctr"/>
          <a:r>
            <a:rPr lang="es-DO" sz="900">
              <a:latin typeface="Franklin Gothic Demi" pitchFamily="34" charset="0"/>
            </a:rPr>
            <a:t>158</a:t>
          </a:r>
        </a:p>
      </xdr:txBody>
    </xdr:sp>
    <xdr:clientData/>
  </xdr:oneCellAnchor>
  <xdr:oneCellAnchor>
    <xdr:from>
      <xdr:col>1</xdr:col>
      <xdr:colOff>1247775</xdr:colOff>
      <xdr:row>37</xdr:row>
      <xdr:rowOff>38100</xdr:rowOff>
    </xdr:from>
    <xdr:ext cx="827855" cy="354071"/>
    <xdr:sp macro="" textlink="">
      <xdr:nvSpPr>
        <xdr:cNvPr id="5" name="4 CuadroTexto"/>
        <xdr:cNvSpPr txBox="1"/>
      </xdr:nvSpPr>
      <xdr:spPr>
        <a:xfrm>
          <a:off x="1524000" y="7086600"/>
          <a:ext cx="827855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Comendador</a:t>
          </a:r>
        </a:p>
        <a:p>
          <a:pPr algn="ctr"/>
          <a:r>
            <a:rPr lang="es-DO" sz="900">
              <a:latin typeface="Franklin Gothic Demi" pitchFamily="34" charset="0"/>
            </a:rPr>
            <a:t>1,172</a:t>
          </a:r>
        </a:p>
      </xdr:txBody>
    </xdr:sp>
    <xdr:clientData/>
  </xdr:oneCellAnchor>
  <xdr:oneCellAnchor>
    <xdr:from>
      <xdr:col>1</xdr:col>
      <xdr:colOff>1609725</xdr:colOff>
      <xdr:row>45</xdr:row>
      <xdr:rowOff>28575</xdr:rowOff>
    </xdr:from>
    <xdr:ext cx="586187" cy="354071"/>
    <xdr:sp macro="" textlink="">
      <xdr:nvSpPr>
        <xdr:cNvPr id="6" name="5 CuadroTexto"/>
        <xdr:cNvSpPr txBox="1"/>
      </xdr:nvSpPr>
      <xdr:spPr>
        <a:xfrm>
          <a:off x="1524000" y="8601075"/>
          <a:ext cx="586187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El Llano</a:t>
          </a:r>
        </a:p>
        <a:p>
          <a:pPr algn="ctr"/>
          <a:r>
            <a:rPr lang="es-DO" sz="900">
              <a:latin typeface="Franklin Gothic Demi" pitchFamily="34" charset="0"/>
            </a:rPr>
            <a:t>163</a:t>
          </a:r>
        </a:p>
      </xdr:txBody>
    </xdr:sp>
    <xdr:clientData/>
  </xdr:oneCellAnchor>
  <xdr:oneCellAnchor>
    <xdr:from>
      <xdr:col>1</xdr:col>
      <xdr:colOff>1409700</xdr:colOff>
      <xdr:row>49</xdr:row>
      <xdr:rowOff>76200</xdr:rowOff>
    </xdr:from>
    <xdr:ext cx="786947" cy="354071"/>
    <xdr:sp macro="" textlink="">
      <xdr:nvSpPr>
        <xdr:cNvPr id="7" name="6 CuadroTexto"/>
        <xdr:cNvSpPr txBox="1"/>
      </xdr:nvSpPr>
      <xdr:spPr>
        <a:xfrm>
          <a:off x="1524000" y="9410700"/>
          <a:ext cx="786947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Hondo Valle</a:t>
          </a:r>
        </a:p>
        <a:p>
          <a:pPr algn="ctr"/>
          <a:r>
            <a:rPr lang="es-DO" sz="900">
              <a:latin typeface="Franklin Gothic Demi" pitchFamily="34" charset="0"/>
            </a:rPr>
            <a:t>438</a:t>
          </a:r>
        </a:p>
      </xdr:txBody>
    </xdr:sp>
    <xdr:clientData/>
  </xdr:oneCellAnchor>
  <xdr:oneCellAnchor>
    <xdr:from>
      <xdr:col>2</xdr:col>
      <xdr:colOff>600075</xdr:colOff>
      <xdr:row>46</xdr:row>
      <xdr:rowOff>19050</xdr:rowOff>
    </xdr:from>
    <xdr:ext cx="666750" cy="484941"/>
    <xdr:sp macro="" textlink="">
      <xdr:nvSpPr>
        <xdr:cNvPr id="8" name="7 CuadroTexto"/>
        <xdr:cNvSpPr txBox="1"/>
      </xdr:nvSpPr>
      <xdr:spPr>
        <a:xfrm>
          <a:off x="2124075" y="8782050"/>
          <a:ext cx="666750" cy="484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Juan Santiago</a:t>
          </a:r>
        </a:p>
        <a:p>
          <a:pPr algn="ctr"/>
          <a:r>
            <a:rPr lang="es-DO" sz="900">
              <a:latin typeface="Franklin Gothic Demi" pitchFamily="34" charset="0"/>
            </a:rPr>
            <a:t>61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18</xdr:row>
      <xdr:rowOff>62254</xdr:rowOff>
    </xdr:from>
    <xdr:to>
      <xdr:col>8</xdr:col>
      <xdr:colOff>468313</xdr:colOff>
      <xdr:row>52</xdr:row>
      <xdr:rowOff>60854</xdr:rowOff>
    </xdr:to>
    <xdr:grpSp>
      <xdr:nvGrpSpPr>
        <xdr:cNvPr id="13" name="12 Grupo"/>
        <xdr:cNvGrpSpPr/>
      </xdr:nvGrpSpPr>
      <xdr:grpSpPr>
        <a:xfrm>
          <a:off x="539750" y="3639421"/>
          <a:ext cx="6977063" cy="6475600"/>
          <a:chOff x="899583" y="3882837"/>
          <a:chExt cx="6977063" cy="6475600"/>
        </a:xfrm>
      </xdr:grpSpPr>
      <xdr:pic>
        <xdr:nvPicPr>
          <xdr:cNvPr id="2" name="1 Imagen" descr="Informe General RNE Region Cibao Norte - Santiago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1894" t="6144" r="28741" b="10539"/>
          <a:stretch>
            <a:fillRect/>
          </a:stretch>
        </xdr:blipFill>
        <xdr:spPr>
          <a:xfrm>
            <a:off x="899583" y="3882837"/>
            <a:ext cx="6977063" cy="6475600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4520329" y="4654799"/>
            <a:ext cx="531877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Bisonó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3,097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5172013" y="4667125"/>
            <a:ext cx="637546" cy="484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Villa</a:t>
            </a:r>
            <a:r>
              <a:rPr lang="en-US" sz="900" baseline="0">
                <a:latin typeface="Franklin Gothic Demi" pitchFamily="34" charset="0"/>
              </a:rPr>
              <a:t> </a:t>
            </a:r>
          </a:p>
          <a:p>
            <a:pPr algn="ctr"/>
            <a:r>
              <a:rPr lang="en-US" sz="900" baseline="0">
                <a:latin typeface="Franklin Gothic Demi" pitchFamily="34" charset="0"/>
              </a:rPr>
              <a:t>González</a:t>
            </a:r>
          </a:p>
          <a:p>
            <a:pPr algn="ctr"/>
            <a:r>
              <a:rPr lang="en-US" sz="900" baseline="0">
                <a:latin typeface="Franklin Gothic Demi" pitchFamily="34" charset="0"/>
              </a:rPr>
              <a:t>1,757</a:t>
            </a:r>
            <a:endParaRPr lang="en-US" sz="900">
              <a:latin typeface="Franklin Gothic Demi" pitchFamily="34" charset="0"/>
            </a:endParaRP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5625103" y="5730314"/>
            <a:ext cx="63684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solidFill>
                  <a:schemeClr val="bg1"/>
                </a:solidFill>
                <a:latin typeface="Franklin Gothic Demi" pitchFamily="34" charset="0"/>
              </a:rPr>
              <a:t>Santiago</a:t>
            </a:r>
            <a:endParaRPr lang="en-US" sz="900" baseline="0">
              <a:solidFill>
                <a:schemeClr val="bg1"/>
              </a:solidFill>
              <a:latin typeface="Franklin Gothic Demi" pitchFamily="34" charset="0"/>
            </a:endParaRPr>
          </a:p>
          <a:p>
            <a:pPr algn="ctr"/>
            <a:r>
              <a:rPr lang="en-US" sz="900" baseline="0">
                <a:solidFill>
                  <a:schemeClr val="bg1"/>
                </a:solidFill>
                <a:latin typeface="Franklin Gothic Demi" pitchFamily="34" charset="0"/>
              </a:rPr>
              <a:t>46,349</a:t>
            </a:r>
            <a:endParaRPr lang="en-US" sz="900">
              <a:solidFill>
                <a:schemeClr val="bg1"/>
              </a:solidFill>
              <a:latin typeface="Franklin Gothic Demi" pitchFamily="34" charset="0"/>
            </a:endParaRP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6899462" y="5334996"/>
            <a:ext cx="624658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Tamboril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1,968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6656043" y="6043273"/>
            <a:ext cx="911853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Licey al Medio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1,437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6483616" y="6459442"/>
            <a:ext cx="485197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Puñal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1,934</a:t>
            </a: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6043083" y="6973450"/>
            <a:ext cx="656167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solidFill>
                  <a:schemeClr val="bg1"/>
                </a:solidFill>
                <a:latin typeface="Franklin Gothic Demi" pitchFamily="34" charset="0"/>
              </a:rPr>
              <a:t>Santiago</a:t>
            </a:r>
            <a:endParaRPr lang="en-US" sz="900" baseline="0">
              <a:solidFill>
                <a:schemeClr val="bg1"/>
              </a:solidFill>
              <a:latin typeface="Franklin Gothic Demi" pitchFamily="34" charset="0"/>
            </a:endParaRPr>
          </a:p>
          <a:p>
            <a:pPr algn="ctr"/>
            <a:r>
              <a:rPr lang="en-US" sz="900" baseline="0">
                <a:solidFill>
                  <a:schemeClr val="bg1"/>
                </a:solidFill>
                <a:latin typeface="Franklin Gothic Demi" pitchFamily="34" charset="0"/>
              </a:rPr>
              <a:t>46,349</a:t>
            </a:r>
            <a:endParaRPr lang="en-US" sz="900">
              <a:solidFill>
                <a:schemeClr val="bg1"/>
              </a:solidFill>
              <a:latin typeface="Franklin Gothic Demi" pitchFamily="34" charset="0"/>
            </a:endParaRPr>
          </a:p>
        </xdr:txBody>
      </xdr:sp>
      <xdr:sp macro="" textlink="">
        <xdr:nvSpPr>
          <xdr:cNvPr id="10" name="9 CuadroTexto"/>
          <xdr:cNvSpPr txBox="1"/>
        </xdr:nvSpPr>
        <xdr:spPr>
          <a:xfrm>
            <a:off x="5523704" y="6799259"/>
            <a:ext cx="594265" cy="484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Sábana 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Iglesia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238</a:t>
            </a:r>
          </a:p>
        </xdr:txBody>
      </xdr:sp>
      <xdr:sp macro="" textlink="">
        <xdr:nvSpPr>
          <xdr:cNvPr id="11" name="10 CuadroTexto"/>
          <xdr:cNvSpPr txBox="1"/>
        </xdr:nvSpPr>
        <xdr:spPr>
          <a:xfrm>
            <a:off x="5142867" y="7729941"/>
            <a:ext cx="505909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Jánico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721</a:t>
            </a:r>
          </a:p>
        </xdr:txBody>
      </xdr:sp>
      <xdr:sp macro="" textlink="">
        <xdr:nvSpPr>
          <xdr:cNvPr id="12" name="11 CuadroTexto"/>
          <xdr:cNvSpPr txBox="1"/>
        </xdr:nvSpPr>
        <xdr:spPr>
          <a:xfrm>
            <a:off x="2549951" y="7503620"/>
            <a:ext cx="130619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San José de las Matas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2,978</a:t>
            </a:r>
          </a:p>
        </xdr:txBody>
      </xdr:sp>
    </xdr:grpSp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</xdr:colOff>
      <xdr:row>19</xdr:row>
      <xdr:rowOff>9523</xdr:rowOff>
    </xdr:from>
    <xdr:to>
      <xdr:col>16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466724</xdr:colOff>
      <xdr:row>5</xdr:row>
      <xdr:rowOff>104774</xdr:rowOff>
    </xdr:from>
    <xdr:to>
      <xdr:col>17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9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19</xdr:row>
      <xdr:rowOff>76200</xdr:rowOff>
    </xdr:from>
    <xdr:to>
      <xdr:col>9</xdr:col>
      <xdr:colOff>333374</xdr:colOff>
      <xdr:row>38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390526</xdr:colOff>
      <xdr:row>18</xdr:row>
      <xdr:rowOff>123825</xdr:rowOff>
    </xdr:from>
    <xdr:to>
      <xdr:col>9</xdr:col>
      <xdr:colOff>276226</xdr:colOff>
      <xdr:row>51</xdr:row>
      <xdr:rowOff>43325</xdr:rowOff>
    </xdr:to>
    <xdr:grpSp>
      <xdr:nvGrpSpPr>
        <xdr:cNvPr id="2" name="1 Grupo"/>
        <xdr:cNvGrpSpPr/>
      </xdr:nvGrpSpPr>
      <xdr:grpSpPr>
        <a:xfrm>
          <a:off x="390526" y="4029075"/>
          <a:ext cx="8153400" cy="6206000"/>
          <a:chOff x="390526" y="3924300"/>
          <a:chExt cx="7658100" cy="6206000"/>
        </a:xfrm>
      </xdr:grpSpPr>
      <xdr:pic>
        <xdr:nvPicPr>
          <xdr:cNvPr id="3" name="2 Imagen" descr="Informe General RNE Region Cibao El Valle - San Juan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2936" t="4411" r="13163" b="7598"/>
          <a:stretch>
            <a:fillRect/>
          </a:stretch>
        </xdr:blipFill>
        <xdr:spPr>
          <a:xfrm>
            <a:off x="390526" y="3924300"/>
            <a:ext cx="7658100" cy="6206000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4371975" y="5219700"/>
            <a:ext cx="638766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San Juan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6,185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1552576" y="6191250"/>
            <a:ext cx="1219308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Las Matas de Farfán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1,703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4486277" y="6877051"/>
            <a:ext cx="790574" cy="484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Juan de</a:t>
            </a:r>
            <a:r>
              <a:rPr lang="es-DO" sz="900" baseline="0">
                <a:latin typeface="Franklin Gothic Demi" pitchFamily="34" charset="0"/>
              </a:rPr>
              <a:t> Herrera</a:t>
            </a:r>
            <a:endParaRPr lang="es-DO" sz="900">
              <a:latin typeface="Franklin Gothic Demi" pitchFamily="34" charset="0"/>
            </a:endParaRPr>
          </a:p>
          <a:p>
            <a:pPr algn="ctr"/>
            <a:r>
              <a:rPr lang="es-DO" sz="900">
                <a:latin typeface="Franklin Gothic Demi" pitchFamily="34" charset="0"/>
              </a:rPr>
              <a:t>533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1400176" y="8286750"/>
            <a:ext cx="729623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El Cercado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704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6457951" y="5924550"/>
            <a:ext cx="660181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Bohechío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328</a:t>
            </a: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3057526" y="9039225"/>
            <a:ext cx="68166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Vallejuelo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364</a:t>
            </a:r>
          </a:p>
        </xdr:txBody>
      </xdr:sp>
    </xdr:grpSp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323849</xdr:colOff>
      <xdr:row>20</xdr:row>
      <xdr:rowOff>28573</xdr:rowOff>
    </xdr:from>
    <xdr:to>
      <xdr:col>17</xdr:col>
      <xdr:colOff>276225</xdr:colOff>
      <xdr:row>41</xdr:row>
      <xdr:rowOff>104774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466724</xdr:colOff>
      <xdr:row>5</xdr:row>
      <xdr:rowOff>104774</xdr:rowOff>
    </xdr:from>
    <xdr:to>
      <xdr:col>17</xdr:col>
      <xdr:colOff>171449</xdr:colOff>
      <xdr:row>18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171449</xdr:colOff>
      <xdr:row>20</xdr:row>
      <xdr:rowOff>238124</xdr:rowOff>
    </xdr:from>
    <xdr:to>
      <xdr:col>9</xdr:col>
      <xdr:colOff>485775</xdr:colOff>
      <xdr:row>35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657225</xdr:colOff>
      <xdr:row>4</xdr:row>
      <xdr:rowOff>180975</xdr:rowOff>
    </xdr:from>
    <xdr:to>
      <xdr:col>16</xdr:col>
      <xdr:colOff>333375</xdr:colOff>
      <xdr:row>6</xdr:row>
      <xdr:rowOff>57150</xdr:rowOff>
    </xdr:to>
    <xdr:sp macro="" textlink="">
      <xdr:nvSpPr>
        <xdr:cNvPr id="4" name="3 CuadroTexto"/>
        <xdr:cNvSpPr txBox="1"/>
      </xdr:nvSpPr>
      <xdr:spPr>
        <a:xfrm>
          <a:off x="8115300" y="962025"/>
          <a:ext cx="501015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/>
          <a:r>
            <a:rPr lang="es-DO" sz="1000" b="0" i="0" baseline="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Gráfico 139</a:t>
          </a:r>
          <a:endParaRPr lang="en-US" sz="1000">
            <a:latin typeface="Franklin Gothic Demi" pitchFamily="34" charset="0"/>
          </a:endParaRPr>
        </a:p>
        <a:p>
          <a:pPr rtl="0" fontAlgn="base"/>
          <a:r>
            <a:rPr lang="es-DO" sz="1000" b="0" i="0" baseline="0">
              <a:solidFill>
                <a:schemeClr val="dk1"/>
              </a:solidFill>
              <a:latin typeface="Franklin Gothic Book" pitchFamily="34" charset="0"/>
              <a:ea typeface="+mn-ea"/>
              <a:cs typeface="+mn-cs"/>
            </a:rPr>
            <a:t>SAN JUAN: Porcentaje de establecimientos, según su condición</a:t>
          </a:r>
        </a:p>
        <a:p>
          <a:endParaRPr lang="en-US" sz="1100"/>
        </a:p>
      </xdr:txBody>
    </xdr: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647700</xdr:colOff>
      <xdr:row>6</xdr:row>
      <xdr:rowOff>200026</xdr:rowOff>
    </xdr:from>
    <xdr:to>
      <xdr:col>17</xdr:col>
      <xdr:colOff>76200</xdr:colOff>
      <xdr:row>25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18</xdr:row>
      <xdr:rowOff>152400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067300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590550</xdr:colOff>
      <xdr:row>12</xdr:row>
      <xdr:rowOff>28575</xdr:rowOff>
    </xdr:from>
    <xdr:to>
      <xdr:col>7</xdr:col>
      <xdr:colOff>447675</xdr:colOff>
      <xdr:row>47</xdr:row>
      <xdr:rowOff>95250</xdr:rowOff>
    </xdr:to>
    <xdr:grpSp>
      <xdr:nvGrpSpPr>
        <xdr:cNvPr id="3" name="2 Grupo"/>
        <xdr:cNvGrpSpPr/>
      </xdr:nvGrpSpPr>
      <xdr:grpSpPr>
        <a:xfrm>
          <a:off x="590550" y="2505075"/>
          <a:ext cx="6734175" cy="6734175"/>
          <a:chOff x="590550" y="2505075"/>
          <a:chExt cx="6734175" cy="6734175"/>
        </a:xfrm>
      </xdr:grpSpPr>
      <xdr:pic>
        <xdr:nvPicPr>
          <xdr:cNvPr id="4" name="3 Imagen" descr="Informe General RNE Region Yuma - El Seibo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4167" t="8824" r="28883" b="4534"/>
          <a:stretch>
            <a:fillRect/>
          </a:stretch>
        </xdr:blipFill>
        <xdr:spPr>
          <a:xfrm>
            <a:off x="590550" y="2505075"/>
            <a:ext cx="6734175" cy="6734175"/>
          </a:xfrm>
          <a:prstGeom prst="rect">
            <a:avLst/>
          </a:prstGeom>
        </xdr:spPr>
      </xdr:pic>
      <xdr:sp macro="" textlink="">
        <xdr:nvSpPr>
          <xdr:cNvPr id="5" name="4 CuadroTexto"/>
          <xdr:cNvSpPr txBox="1"/>
        </xdr:nvSpPr>
        <xdr:spPr>
          <a:xfrm>
            <a:off x="3790950" y="5695951"/>
            <a:ext cx="63370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El Seibo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3,124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4981575" y="3771901"/>
            <a:ext cx="633700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Miches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1,233</a:t>
            </a:r>
          </a:p>
        </xdr:txBody>
      </xdr:sp>
    </xdr:grpSp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2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3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4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5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6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7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78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79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0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2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3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4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85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86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87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88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8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93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94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95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96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97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98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99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0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01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02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03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04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05.bin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06.bin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07.bin"/></Relationships>
</file>

<file path=xl/worksheets/_rels/sheet1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08.bin"/></Relationships>
</file>

<file path=xl/worksheets/_rels/sheet1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0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10.bin"/></Relationships>
</file>

<file path=xl/worksheets/_rels/sheet1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11.bin"/></Relationships>
</file>

<file path=xl/worksheets/_rels/sheet1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12.bin"/></Relationships>
</file>

<file path=xl/worksheets/_rels/sheet1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13.bin"/></Relationships>
</file>

<file path=xl/worksheets/_rels/sheet1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14.bin"/></Relationships>
</file>

<file path=xl/worksheets/_rels/sheet1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1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1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2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4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6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7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8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0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1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2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4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5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6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7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68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69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D4:L11"/>
  <sheetViews>
    <sheetView tabSelected="1" workbookViewId="0">
      <selection activeCell="C7" sqref="C7"/>
    </sheetView>
  </sheetViews>
  <sheetFormatPr baseColWidth="10" defaultRowHeight="15"/>
  <cols>
    <col min="1" max="4" width="11.42578125" style="1"/>
    <col min="5" max="5" width="17.42578125" style="1" customWidth="1"/>
    <col min="6" max="6" width="11.42578125" style="1" customWidth="1"/>
    <col min="7" max="16384" width="11.42578125" style="1"/>
  </cols>
  <sheetData>
    <row r="4" spans="4:12" ht="59.25">
      <c r="D4" s="613" t="s">
        <v>186</v>
      </c>
      <c r="E4" s="613"/>
      <c r="F4" s="613"/>
      <c r="G4" s="613"/>
      <c r="H4" s="613"/>
      <c r="I4" s="613"/>
      <c r="J4" s="613"/>
      <c r="K4" s="613"/>
      <c r="L4" s="613"/>
    </row>
    <row r="7" spans="4:12" ht="27">
      <c r="D7" s="6">
        <v>1</v>
      </c>
      <c r="E7" s="6" t="s">
        <v>0</v>
      </c>
    </row>
    <row r="8" spans="4:12" ht="27">
      <c r="D8" s="6">
        <v>2</v>
      </c>
      <c r="E8" s="6" t="s">
        <v>1</v>
      </c>
    </row>
    <row r="9" spans="4:12" ht="27">
      <c r="D9" s="6">
        <v>3</v>
      </c>
      <c r="E9" s="6" t="s">
        <v>2</v>
      </c>
    </row>
    <row r="10" spans="4:12" ht="26.25">
      <c r="D10" s="2"/>
      <c r="E10" s="5"/>
    </row>
    <row r="11" spans="4:12" ht="23.25">
      <c r="E11" s="3"/>
    </row>
  </sheetData>
  <mergeCells count="1">
    <mergeCell ref="D4:L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T37"/>
  <sheetViews>
    <sheetView showGridLines="0" workbookViewId="0">
      <selection activeCell="L23" sqref="L23"/>
    </sheetView>
  </sheetViews>
  <sheetFormatPr baseColWidth="10" defaultColWidth="11.42578125" defaultRowHeight="15"/>
  <cols>
    <col min="2" max="2" width="26" bestFit="1" customWidth="1"/>
    <col min="3" max="12" width="9" customWidth="1"/>
  </cols>
  <sheetData>
    <row r="1" spans="2:13">
      <c r="B1" s="615" t="s">
        <v>159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</row>
    <row r="2" spans="2:13">
      <c r="B2" s="619" t="s">
        <v>150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</row>
    <row r="3" spans="2:13" ht="15.75" thickBot="1"/>
    <row r="4" spans="2:13" ht="15.75" thickBot="1">
      <c r="B4" s="620" t="s">
        <v>84</v>
      </c>
      <c r="C4" s="622" t="s">
        <v>9</v>
      </c>
      <c r="D4" s="644" t="s">
        <v>6</v>
      </c>
      <c r="E4" s="645"/>
      <c r="F4" s="645"/>
      <c r="G4" s="645"/>
      <c r="H4" s="645"/>
      <c r="I4" s="645"/>
      <c r="J4" s="645"/>
      <c r="K4" s="645"/>
      <c r="L4" s="646"/>
      <c r="M4" s="66"/>
    </row>
    <row r="5" spans="2:13" ht="36.75" thickBot="1">
      <c r="B5" s="621"/>
      <c r="C5" s="643"/>
      <c r="D5" s="137" t="s">
        <v>1</v>
      </c>
      <c r="E5" s="137" t="s">
        <v>131</v>
      </c>
      <c r="F5" s="137" t="s">
        <v>132</v>
      </c>
      <c r="G5" s="137" t="s">
        <v>126</v>
      </c>
      <c r="H5" s="137" t="s">
        <v>127</v>
      </c>
      <c r="I5" s="137" t="s">
        <v>130</v>
      </c>
      <c r="J5" s="137" t="s">
        <v>125</v>
      </c>
      <c r="K5" s="137" t="s">
        <v>128</v>
      </c>
      <c r="L5" s="138" t="s">
        <v>129</v>
      </c>
      <c r="M5" s="66"/>
    </row>
    <row r="6" spans="2:13">
      <c r="B6" s="67" t="s">
        <v>9</v>
      </c>
      <c r="C6" s="42">
        <f>+SUM(D6:L6)</f>
        <v>18029.33333333335</v>
      </c>
      <c r="D6" s="42">
        <f>SUM(D7:D9)</f>
        <v>8644.9999999999927</v>
      </c>
      <c r="E6" s="42">
        <f t="shared" ref="E6:L6" si="0">SUM(E7:E9)</f>
        <v>485.33333333333331</v>
      </c>
      <c r="F6" s="42">
        <f t="shared" si="0"/>
        <v>320.6666666666668</v>
      </c>
      <c r="G6" s="42">
        <f t="shared" si="0"/>
        <v>2223.1666666666702</v>
      </c>
      <c r="H6" s="42">
        <f t="shared" si="0"/>
        <v>1984.1666666666665</v>
      </c>
      <c r="I6" s="42">
        <f t="shared" si="0"/>
        <v>536</v>
      </c>
      <c r="J6" s="42">
        <f t="shared" si="0"/>
        <v>2613.00000000002</v>
      </c>
      <c r="K6" s="42">
        <f t="shared" si="0"/>
        <v>657.00000000000045</v>
      </c>
      <c r="L6" s="43">
        <f t="shared" si="0"/>
        <v>565</v>
      </c>
      <c r="M6" s="66"/>
    </row>
    <row r="7" spans="2:13" ht="15.75" customHeight="1">
      <c r="B7" s="68" t="s">
        <v>85</v>
      </c>
      <c r="C7" s="69">
        <f>+SUM(D7:L7)</f>
        <v>15442.651397661833</v>
      </c>
      <c r="D7" s="143">
        <v>6705.6935889986371</v>
      </c>
      <c r="E7" s="143">
        <v>437.64552845528453</v>
      </c>
      <c r="F7" s="143">
        <v>286.46673706441413</v>
      </c>
      <c r="G7" s="143">
        <v>2075.7808713973996</v>
      </c>
      <c r="H7" s="143">
        <v>1915.2986245342745</v>
      </c>
      <c r="I7" s="143">
        <v>423.7906542056075</v>
      </c>
      <c r="J7" s="143">
        <v>2539.2432640492884</v>
      </c>
      <c r="K7" s="143">
        <v>571.87042682926869</v>
      </c>
      <c r="L7" s="144">
        <v>486.86170212765956</v>
      </c>
      <c r="M7" s="66"/>
    </row>
    <row r="8" spans="2:13">
      <c r="B8" s="68" t="s">
        <v>86</v>
      </c>
      <c r="C8" s="69">
        <f>+SUM(D8:L8)</f>
        <v>1948.4474485007888</v>
      </c>
      <c r="D8" s="143">
        <v>1437.6519465427075</v>
      </c>
      <c r="E8" s="143">
        <v>37.541463414634144</v>
      </c>
      <c r="F8" s="143">
        <v>31.829637451601538</v>
      </c>
      <c r="G8" s="143">
        <v>131.99477011061782</v>
      </c>
      <c r="H8" s="143">
        <v>12.339552343334175</v>
      </c>
      <c r="I8" s="143">
        <v>87.162616822429911</v>
      </c>
      <c r="J8" s="143">
        <v>60.68167821401078</v>
      </c>
      <c r="K8" s="143">
        <v>74.112804878048777</v>
      </c>
      <c r="L8" s="144">
        <v>75.13297872340425</v>
      </c>
      <c r="M8" s="66"/>
    </row>
    <row r="9" spans="2:13" ht="15.75" thickBot="1">
      <c r="B9" s="71" t="s">
        <v>87</v>
      </c>
      <c r="C9" s="72">
        <f>+SUM(D9:L9)</f>
        <v>638.23448717072654</v>
      </c>
      <c r="D9" s="145">
        <v>501.65446445864808</v>
      </c>
      <c r="E9" s="145">
        <v>10.146341463414634</v>
      </c>
      <c r="F9" s="145">
        <v>2.3702921506511787</v>
      </c>
      <c r="G9" s="145">
        <v>15.391025158652521</v>
      </c>
      <c r="H9" s="145">
        <v>56.528489789057907</v>
      </c>
      <c r="I9" s="145">
        <v>25.046728971962615</v>
      </c>
      <c r="J9" s="145">
        <v>13.075057736720554</v>
      </c>
      <c r="K9" s="145">
        <v>11.016768292682928</v>
      </c>
      <c r="L9" s="146">
        <v>3.0053191489361701</v>
      </c>
      <c r="M9" s="66"/>
    </row>
    <row r="10" spans="2:13" ht="8.25" customHeight="1"/>
    <row r="11" spans="2:13" ht="22.5" customHeight="1">
      <c r="B11" s="628"/>
      <c r="C11" s="628"/>
      <c r="D11" s="628"/>
      <c r="E11" s="628"/>
      <c r="F11" s="628"/>
      <c r="G11" s="628"/>
      <c r="H11" s="628"/>
      <c r="I11" s="628"/>
      <c r="J11" s="628"/>
      <c r="K11" s="628"/>
      <c r="L11" s="628"/>
    </row>
    <row r="12" spans="2:13">
      <c r="B12" s="75"/>
    </row>
    <row r="13" spans="2:13">
      <c r="B13" s="75"/>
    </row>
    <row r="14" spans="2:13" ht="36.75">
      <c r="B14" s="77"/>
      <c r="C14" s="147" t="s">
        <v>9</v>
      </c>
      <c r="D14" s="147" t="s">
        <v>1</v>
      </c>
      <c r="E14" s="147" t="s">
        <v>131</v>
      </c>
      <c r="F14" s="147" t="s">
        <v>132</v>
      </c>
      <c r="G14" s="147" t="s">
        <v>126</v>
      </c>
      <c r="H14" s="147" t="s">
        <v>127</v>
      </c>
      <c r="I14" s="147" t="s">
        <v>130</v>
      </c>
      <c r="J14" s="147" t="s">
        <v>125</v>
      </c>
      <c r="K14" s="147" t="s">
        <v>128</v>
      </c>
      <c r="L14" s="147" t="s">
        <v>129</v>
      </c>
    </row>
    <row r="15" spans="2:13">
      <c r="B15" s="81" t="s">
        <v>85</v>
      </c>
      <c r="C15" s="84">
        <f>+C7/$C$6</f>
        <v>0.85652925219984943</v>
      </c>
      <c r="D15" s="84">
        <f>+D7/D$6</f>
        <v>0.77567305829943811</v>
      </c>
      <c r="E15" s="84">
        <f t="shared" ref="E15:L15" si="1">+E7/E$6</f>
        <v>0.90174216027874565</v>
      </c>
      <c r="F15" s="84">
        <f t="shared" si="1"/>
        <v>0.89334741288278796</v>
      </c>
      <c r="G15" s="84">
        <f t="shared" si="1"/>
        <v>0.93370456768756116</v>
      </c>
      <c r="H15" s="84">
        <f t="shared" si="1"/>
        <v>0.96529120094125564</v>
      </c>
      <c r="I15" s="84">
        <f t="shared" si="1"/>
        <v>0.79065420560747668</v>
      </c>
      <c r="J15" s="84">
        <f t="shared" si="1"/>
        <v>0.9717731588401336</v>
      </c>
      <c r="K15" s="84">
        <f t="shared" si="1"/>
        <v>0.87042682926829273</v>
      </c>
      <c r="L15" s="84">
        <f t="shared" si="1"/>
        <v>0.86170212765957444</v>
      </c>
    </row>
    <row r="16" spans="2:13">
      <c r="B16" s="81" t="s">
        <v>86</v>
      </c>
      <c r="C16" s="84">
        <f>+C8/$C$6</f>
        <v>0.10807096482588302</v>
      </c>
      <c r="D16" s="84">
        <f t="shared" ref="D16:L17" si="2">+D8/D$6</f>
        <v>0.16629866356769332</v>
      </c>
      <c r="E16" s="84">
        <f t="shared" si="2"/>
        <v>7.7351916376306618E-2</v>
      </c>
      <c r="F16" s="84">
        <f t="shared" si="2"/>
        <v>9.9260823653643013E-2</v>
      </c>
      <c r="G16" s="84">
        <f t="shared" si="2"/>
        <v>5.9372413274136421E-2</v>
      </c>
      <c r="H16" s="84">
        <f t="shared" si="2"/>
        <v>6.2190100008404081E-3</v>
      </c>
      <c r="I16" s="84">
        <f t="shared" si="2"/>
        <v>0.16261682242990655</v>
      </c>
      <c r="J16" s="84">
        <f t="shared" si="2"/>
        <v>2.3222992045162771E-2</v>
      </c>
      <c r="K16" s="84">
        <f t="shared" si="2"/>
        <v>0.11280487804878041</v>
      </c>
      <c r="L16" s="84">
        <f t="shared" si="2"/>
        <v>0.13297872340425532</v>
      </c>
    </row>
    <row r="17" spans="2:20">
      <c r="B17" s="81" t="s">
        <v>87</v>
      </c>
      <c r="C17" s="84">
        <f t="shared" ref="C17" si="3">+C9/$C$6</f>
        <v>3.5399782974267449E-2</v>
      </c>
      <c r="D17" s="84">
        <f t="shared" si="2"/>
        <v>5.8028278132868538E-2</v>
      </c>
      <c r="E17" s="84">
        <f t="shared" si="2"/>
        <v>2.0905923344947737E-2</v>
      </c>
      <c r="F17" s="84">
        <f t="shared" si="2"/>
        <v>7.3917634635691613E-3</v>
      </c>
      <c r="G17" s="84">
        <f t="shared" si="2"/>
        <v>6.9230190383023455E-3</v>
      </c>
      <c r="H17" s="84">
        <f t="shared" si="2"/>
        <v>2.848978905790403E-2</v>
      </c>
      <c r="I17" s="84">
        <f t="shared" si="2"/>
        <v>4.6728971962616821E-2</v>
      </c>
      <c r="J17" s="84">
        <f t="shared" si="2"/>
        <v>5.0038491147035794E-3</v>
      </c>
      <c r="K17" s="84">
        <f t="shared" si="2"/>
        <v>1.676829268292682E-2</v>
      </c>
      <c r="L17" s="84">
        <f t="shared" si="2"/>
        <v>5.3191489361702126E-3</v>
      </c>
    </row>
    <row r="21" spans="2:20" ht="8.25" customHeight="1"/>
    <row r="22" spans="2:20" ht="23.25" customHeight="1">
      <c r="O22" s="74"/>
      <c r="P22" s="74"/>
      <c r="Q22" s="74"/>
      <c r="R22" s="74"/>
      <c r="S22" s="74"/>
      <c r="T22" s="74"/>
    </row>
    <row r="37" spans="2:12" ht="24.75" customHeight="1">
      <c r="B37" s="618"/>
      <c r="C37" s="618"/>
      <c r="D37" s="618"/>
      <c r="E37" s="618"/>
      <c r="F37" s="618"/>
      <c r="G37" s="618"/>
      <c r="H37" s="618"/>
      <c r="I37" s="618"/>
      <c r="J37" s="618"/>
      <c r="K37" s="618"/>
      <c r="L37" s="618"/>
    </row>
  </sheetData>
  <mergeCells count="7">
    <mergeCell ref="B37:L37"/>
    <mergeCell ref="B1:L1"/>
    <mergeCell ref="B2:L2"/>
    <mergeCell ref="B4:B5"/>
    <mergeCell ref="C4:C5"/>
    <mergeCell ref="D4:L4"/>
    <mergeCell ref="B11:L11"/>
  </mergeCells>
  <pageMargins left="0.7" right="0.7" top="0.75" bottom="0.75" header="0.3" footer="0.3"/>
  <pageSetup orientation="portrait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>
  <dimension ref="B1:P38"/>
  <sheetViews>
    <sheetView showGridLines="0" workbookViewId="0">
      <selection activeCell="I15" sqref="I15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9">
      <c r="B1" s="615" t="s">
        <v>496</v>
      </c>
      <c r="C1" s="615"/>
      <c r="D1" s="615"/>
      <c r="E1" s="615"/>
      <c r="F1" s="615"/>
      <c r="G1" s="615"/>
      <c r="H1" s="615"/>
    </row>
    <row r="2" spans="2:9">
      <c r="B2" s="812" t="s">
        <v>499</v>
      </c>
      <c r="C2" s="812"/>
      <c r="D2" s="812"/>
      <c r="E2" s="812"/>
      <c r="F2" s="812"/>
      <c r="G2" s="812"/>
      <c r="H2" s="812"/>
    </row>
    <row r="3" spans="2:9" ht="15.75" thickBot="1"/>
    <row r="4" spans="2:9" ht="15.75" thickBot="1">
      <c r="B4" s="823" t="s">
        <v>84</v>
      </c>
      <c r="C4" s="815" t="s">
        <v>9</v>
      </c>
      <c r="D4" s="826" t="s">
        <v>6</v>
      </c>
      <c r="E4" s="827"/>
      <c r="F4" s="827"/>
      <c r="G4" s="828"/>
      <c r="H4" s="829"/>
      <c r="I4" s="66"/>
    </row>
    <row r="5" spans="2:9" ht="15.75" thickBot="1">
      <c r="B5" s="824"/>
      <c r="C5" s="825"/>
      <c r="D5" s="497" t="s">
        <v>489</v>
      </c>
      <c r="E5" s="498" t="s">
        <v>491</v>
      </c>
      <c r="F5" s="497" t="s">
        <v>490</v>
      </c>
      <c r="G5" s="498" t="s">
        <v>492</v>
      </c>
      <c r="H5" s="499" t="s">
        <v>493</v>
      </c>
      <c r="I5" s="66"/>
    </row>
    <row r="6" spans="2:9">
      <c r="B6" s="67" t="s">
        <v>9</v>
      </c>
      <c r="C6" s="42">
        <f t="shared" ref="C6:H6" si="0">+SUM(C7:C9)</f>
        <v>3132.8</v>
      </c>
      <c r="D6" s="42">
        <f t="shared" si="0"/>
        <v>1377</v>
      </c>
      <c r="E6" s="42">
        <f t="shared" si="0"/>
        <v>406.8</v>
      </c>
      <c r="F6" s="42">
        <f t="shared" si="0"/>
        <v>698</v>
      </c>
      <c r="G6" s="42">
        <f t="shared" si="0"/>
        <v>352</v>
      </c>
      <c r="H6" s="43">
        <f t="shared" si="0"/>
        <v>299</v>
      </c>
      <c r="I6" s="66"/>
    </row>
    <row r="7" spans="2:9" ht="15.75" customHeight="1">
      <c r="B7" s="68" t="s">
        <v>85</v>
      </c>
      <c r="C7" s="69">
        <f>+SUM(D7:H7)</f>
        <v>1604.9674573058594</v>
      </c>
      <c r="D7" s="69">
        <v>697.2543006731488</v>
      </c>
      <c r="E7" s="69">
        <v>169.25859613428281</v>
      </c>
      <c r="F7" s="69">
        <v>372.87627365356622</v>
      </c>
      <c r="G7" s="69">
        <v>171.93063583815029</v>
      </c>
      <c r="H7" s="70">
        <v>193.64765100671141</v>
      </c>
      <c r="I7" s="66"/>
    </row>
    <row r="8" spans="2:9">
      <c r="B8" s="68" t="s">
        <v>86</v>
      </c>
      <c r="C8" s="69">
        <f>+SUM(D8:H8)</f>
        <v>1247.5387314559262</v>
      </c>
      <c r="D8" s="69">
        <v>553.0658189977562</v>
      </c>
      <c r="E8" s="69">
        <v>190.36419125127162</v>
      </c>
      <c r="F8" s="69">
        <v>256.03493449781661</v>
      </c>
      <c r="G8" s="69">
        <v>163.79190751445086</v>
      </c>
      <c r="H8" s="70">
        <v>84.281879194630875</v>
      </c>
      <c r="I8" s="66"/>
    </row>
    <row r="9" spans="2:9" ht="15.75" thickBot="1">
      <c r="B9" s="71" t="s">
        <v>87</v>
      </c>
      <c r="C9" s="72">
        <f>+SUM(D9:H9)</f>
        <v>280.29381123821429</v>
      </c>
      <c r="D9" s="72">
        <v>126.67988032909497</v>
      </c>
      <c r="E9" s="72">
        <v>47.17721261444558</v>
      </c>
      <c r="F9" s="72">
        <v>69.088791848617177</v>
      </c>
      <c r="G9" s="72">
        <v>16.277456647398843</v>
      </c>
      <c r="H9" s="73">
        <v>21.070469798657719</v>
      </c>
      <c r="I9" s="66"/>
    </row>
    <row r="10" spans="2:9" ht="8.25" customHeight="1"/>
    <row r="11" spans="2:9" ht="22.5" customHeight="1">
      <c r="B11" s="628"/>
      <c r="C11" s="628"/>
      <c r="D11" s="628"/>
      <c r="E11" s="628"/>
      <c r="F11" s="628"/>
      <c r="G11" s="628"/>
      <c r="H11" s="628"/>
    </row>
    <row r="12" spans="2:9">
      <c r="B12" s="75"/>
    </row>
    <row r="13" spans="2:9" ht="9.75" customHeight="1">
      <c r="B13" s="75"/>
    </row>
    <row r="14" spans="2:9" ht="15.75" thickBot="1">
      <c r="B14" s="501"/>
      <c r="C14" s="820" t="s">
        <v>500</v>
      </c>
      <c r="D14" s="821"/>
      <c r="E14" s="821"/>
      <c r="F14" s="821"/>
      <c r="G14" s="822"/>
      <c r="H14" s="260"/>
    </row>
    <row r="15" spans="2:9">
      <c r="B15" s="502"/>
      <c r="C15" s="219" t="s">
        <v>489</v>
      </c>
      <c r="D15" s="220" t="s">
        <v>491</v>
      </c>
      <c r="E15" s="219" t="s">
        <v>490</v>
      </c>
      <c r="F15" s="220" t="s">
        <v>492</v>
      </c>
      <c r="G15" s="503" t="s">
        <v>493</v>
      </c>
      <c r="H15" s="260"/>
    </row>
    <row r="16" spans="2:9">
      <c r="B16" s="504" t="s">
        <v>9</v>
      </c>
      <c r="C16" s="505">
        <f>+C6/$C$6</f>
        <v>1</v>
      </c>
      <c r="D16" s="505">
        <f>+D6/$D$6</f>
        <v>1</v>
      </c>
      <c r="E16" s="505">
        <f>+E6/$E$6</f>
        <v>1</v>
      </c>
      <c r="F16" s="505">
        <f>+F6/$F$6</f>
        <v>1</v>
      </c>
      <c r="G16" s="505">
        <f>+G6/$G$6</f>
        <v>1</v>
      </c>
      <c r="H16" s="260"/>
    </row>
    <row r="17" spans="2:16">
      <c r="B17" s="504" t="s">
        <v>85</v>
      </c>
      <c r="C17" s="506">
        <f>+C7/$C$6</f>
        <v>0.51231085843522062</v>
      </c>
      <c r="D17" s="506">
        <f>+D7/$D$6</f>
        <v>0.50635751682872099</v>
      </c>
      <c r="E17" s="506">
        <f>+E7/$E$6</f>
        <v>0.41607324516785349</v>
      </c>
      <c r="F17" s="506">
        <f>+F7/$F$6</f>
        <v>0.53420669577874813</v>
      </c>
      <c r="G17" s="506">
        <f t="shared" ref="G17:G19" si="1">+G7/$G$6</f>
        <v>0.48843930635838151</v>
      </c>
      <c r="H17" s="260"/>
    </row>
    <row r="18" spans="2:16" ht="15" customHeight="1">
      <c r="B18" s="504" t="s">
        <v>86</v>
      </c>
      <c r="C18" s="506">
        <f t="shared" ref="C18:C19" si="2">+C8/$C$6</f>
        <v>0.3982184408375658</v>
      </c>
      <c r="D18" s="506">
        <f t="shared" ref="D18:D19" si="3">+D8/$D$6</f>
        <v>0.40164547494390429</v>
      </c>
      <c r="E18" s="506">
        <f t="shared" ref="E18:E19" si="4">+E8/$E$6</f>
        <v>0.46795523906408953</v>
      </c>
      <c r="F18" s="506">
        <f>+F8/$F$6</f>
        <v>0.36681222707423583</v>
      </c>
      <c r="G18" s="506">
        <f t="shared" si="1"/>
        <v>0.46531791907514447</v>
      </c>
      <c r="H18" s="260"/>
    </row>
    <row r="19" spans="2:16">
      <c r="B19" s="504" t="s">
        <v>87</v>
      </c>
      <c r="C19" s="506">
        <f t="shared" si="2"/>
        <v>8.9470700727213442E-2</v>
      </c>
      <c r="D19" s="506">
        <f t="shared" si="3"/>
        <v>9.1997008227374708E-2</v>
      </c>
      <c r="E19" s="506">
        <f t="shared" si="4"/>
        <v>0.11597151576805698</v>
      </c>
      <c r="F19" s="506">
        <f>+F9/$F$6</f>
        <v>9.8981077147016011E-2</v>
      </c>
      <c r="G19" s="506">
        <f t="shared" si="1"/>
        <v>4.6242774566473986E-2</v>
      </c>
      <c r="H19" s="260"/>
    </row>
    <row r="20" spans="2:16">
      <c r="I20" s="260"/>
    </row>
    <row r="22" spans="2:16" ht="8.25" customHeight="1"/>
    <row r="23" spans="2:16" ht="23.25" customHeight="1">
      <c r="K23" s="628"/>
      <c r="L23" s="628"/>
      <c r="M23" s="628"/>
      <c r="N23" s="628"/>
      <c r="O23" s="628"/>
      <c r="P23" s="628"/>
    </row>
    <row r="37" spans="2:8" ht="21.75" customHeight="1">
      <c r="B37" s="671"/>
      <c r="C37" s="671"/>
      <c r="D37" s="671"/>
      <c r="E37" s="671"/>
      <c r="F37" s="671"/>
      <c r="G37" s="671"/>
      <c r="H37" s="671"/>
    </row>
    <row r="38" spans="2:8" ht="24.75" customHeight="1"/>
  </sheetData>
  <mergeCells count="9">
    <mergeCell ref="C14:G14"/>
    <mergeCell ref="K23:P23"/>
    <mergeCell ref="B37:H37"/>
    <mergeCell ref="B1:H1"/>
    <mergeCell ref="B2:H2"/>
    <mergeCell ref="B4:B5"/>
    <mergeCell ref="C4:C5"/>
    <mergeCell ref="D4:H4"/>
    <mergeCell ref="B11:H11"/>
  </mergeCells>
  <pageMargins left="0.7" right="0.7" top="0.75" bottom="0.75" header="0.3" footer="0.3"/>
  <pageSetup orientation="portrait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>
  <dimension ref="B1:P76"/>
  <sheetViews>
    <sheetView showGridLines="0" topLeftCell="A4" workbookViewId="0">
      <selection activeCell="H22" sqref="H22"/>
    </sheetView>
  </sheetViews>
  <sheetFormatPr baseColWidth="10" defaultRowHeight="15"/>
  <cols>
    <col min="1" max="1" width="3.42578125" customWidth="1"/>
    <col min="2" max="2" width="18.42578125" style="53" customWidth="1"/>
    <col min="3" max="3" width="13" style="53" customWidth="1"/>
    <col min="4" max="8" width="13.5703125" customWidth="1"/>
  </cols>
  <sheetData>
    <row r="1" spans="2:10">
      <c r="B1" s="615" t="s">
        <v>498</v>
      </c>
      <c r="C1" s="615"/>
      <c r="D1" s="615"/>
      <c r="E1" s="615"/>
      <c r="F1" s="615"/>
      <c r="G1" s="615"/>
      <c r="H1" s="615"/>
    </row>
    <row r="2" spans="2:10">
      <c r="B2" s="619" t="s">
        <v>502</v>
      </c>
      <c r="C2" s="619"/>
      <c r="D2" s="619"/>
      <c r="E2" s="619"/>
      <c r="F2" s="619"/>
      <c r="G2" s="619"/>
      <c r="H2" s="619"/>
      <c r="I2" s="101"/>
      <c r="J2" s="102"/>
    </row>
    <row r="3" spans="2:10" ht="15.75" thickBot="1">
      <c r="B3" s="634"/>
      <c r="C3" s="634"/>
      <c r="D3" s="634"/>
      <c r="E3" s="634"/>
      <c r="F3" s="634"/>
      <c r="G3" s="634"/>
      <c r="H3" s="634"/>
      <c r="I3" s="634"/>
      <c r="J3" s="102"/>
    </row>
    <row r="4" spans="2:10" ht="15.75" thickBot="1">
      <c r="B4" s="823" t="s">
        <v>89</v>
      </c>
      <c r="C4" s="815" t="s">
        <v>9</v>
      </c>
      <c r="D4" s="817" t="s">
        <v>6</v>
      </c>
      <c r="E4" s="818"/>
      <c r="F4" s="818"/>
      <c r="G4" s="818"/>
      <c r="H4" s="819"/>
      <c r="J4" s="102"/>
    </row>
    <row r="5" spans="2:10" ht="15.75" thickBot="1">
      <c r="B5" s="824"/>
      <c r="C5" s="825"/>
      <c r="D5" s="497" t="s">
        <v>489</v>
      </c>
      <c r="E5" s="498" t="s">
        <v>491</v>
      </c>
      <c r="F5" s="497" t="s">
        <v>490</v>
      </c>
      <c r="G5" s="498" t="s">
        <v>492</v>
      </c>
      <c r="H5" s="499" t="s">
        <v>493</v>
      </c>
      <c r="J5" s="102"/>
    </row>
    <row r="6" spans="2:10" ht="16.5" customHeight="1">
      <c r="B6" s="67" t="s">
        <v>9</v>
      </c>
      <c r="C6" s="103">
        <f t="shared" ref="C6:C17" si="0">+SUM(D6:H6)</f>
        <v>3133</v>
      </c>
      <c r="D6" s="103">
        <f>+SUM(D7:D17)</f>
        <v>1377</v>
      </c>
      <c r="E6" s="103">
        <f t="shared" ref="E6:H6" si="1">+SUM(E7:E17)</f>
        <v>407</v>
      </c>
      <c r="F6" s="103">
        <f t="shared" si="1"/>
        <v>698</v>
      </c>
      <c r="G6" s="103">
        <f t="shared" si="1"/>
        <v>352</v>
      </c>
      <c r="H6" s="104">
        <f t="shared" si="1"/>
        <v>299</v>
      </c>
      <c r="J6" s="102"/>
    </row>
    <row r="7" spans="2:10" ht="18.75" customHeight="1">
      <c r="B7" s="68" t="s">
        <v>90</v>
      </c>
      <c r="C7" s="106">
        <f t="shared" si="0"/>
        <v>2415</v>
      </c>
      <c r="D7" s="106">
        <v>1038</v>
      </c>
      <c r="E7" s="106">
        <v>347</v>
      </c>
      <c r="F7" s="106">
        <v>530</v>
      </c>
      <c r="G7" s="106">
        <v>268</v>
      </c>
      <c r="H7" s="107">
        <v>232</v>
      </c>
      <c r="J7" s="102"/>
    </row>
    <row r="8" spans="2:10" ht="18.75" customHeight="1">
      <c r="B8" s="68" t="s">
        <v>91</v>
      </c>
      <c r="C8" s="106">
        <f t="shared" si="0"/>
        <v>398</v>
      </c>
      <c r="D8" s="106">
        <v>183</v>
      </c>
      <c r="E8" s="106">
        <v>34</v>
      </c>
      <c r="F8" s="106">
        <v>105</v>
      </c>
      <c r="G8" s="106">
        <v>39</v>
      </c>
      <c r="H8" s="107">
        <v>37</v>
      </c>
      <c r="J8" s="102"/>
    </row>
    <row r="9" spans="2:10" ht="18.75" customHeight="1">
      <c r="B9" s="68" t="s">
        <v>92</v>
      </c>
      <c r="C9" s="106">
        <f t="shared" si="0"/>
        <v>138</v>
      </c>
      <c r="D9" s="106">
        <v>73</v>
      </c>
      <c r="E9" s="106">
        <v>9</v>
      </c>
      <c r="F9" s="106">
        <v>30</v>
      </c>
      <c r="G9" s="106">
        <v>17</v>
      </c>
      <c r="H9" s="107">
        <v>9</v>
      </c>
      <c r="J9" s="102"/>
    </row>
    <row r="10" spans="2:10" ht="18.75" customHeight="1">
      <c r="B10" s="68" t="s">
        <v>93</v>
      </c>
      <c r="C10" s="106">
        <f t="shared" si="0"/>
        <v>1</v>
      </c>
      <c r="D10" s="106">
        <v>1</v>
      </c>
      <c r="E10" s="106">
        <v>0</v>
      </c>
      <c r="F10" s="106">
        <v>0</v>
      </c>
      <c r="G10" s="106">
        <v>0</v>
      </c>
      <c r="H10" s="107">
        <v>0</v>
      </c>
      <c r="J10" s="102"/>
    </row>
    <row r="11" spans="2:10" ht="18.75" customHeight="1">
      <c r="B11" s="68" t="s">
        <v>94</v>
      </c>
      <c r="C11" s="106">
        <f t="shared" si="0"/>
        <v>2</v>
      </c>
      <c r="D11" s="106">
        <v>0</v>
      </c>
      <c r="E11" s="106">
        <v>0</v>
      </c>
      <c r="F11" s="106">
        <v>0</v>
      </c>
      <c r="G11" s="106">
        <v>0</v>
      </c>
      <c r="H11" s="107">
        <v>2</v>
      </c>
      <c r="J11" s="102"/>
    </row>
    <row r="12" spans="2:10" ht="18.75" customHeight="1">
      <c r="B12" s="68" t="s">
        <v>95</v>
      </c>
      <c r="C12" s="106">
        <f t="shared" si="0"/>
        <v>2</v>
      </c>
      <c r="D12" s="106">
        <v>1</v>
      </c>
      <c r="E12" s="106">
        <v>1</v>
      </c>
      <c r="F12" s="106">
        <v>0</v>
      </c>
      <c r="G12" s="106">
        <v>0</v>
      </c>
      <c r="H12" s="107">
        <v>0</v>
      </c>
      <c r="J12" s="102"/>
    </row>
    <row r="13" spans="2:10" ht="18.75" customHeight="1">
      <c r="B13" s="68" t="s">
        <v>96</v>
      </c>
      <c r="C13" s="106">
        <f t="shared" si="0"/>
        <v>4</v>
      </c>
      <c r="D13" s="106">
        <v>3</v>
      </c>
      <c r="E13" s="106">
        <v>1</v>
      </c>
      <c r="F13" s="106">
        <v>0</v>
      </c>
      <c r="G13" s="106">
        <v>0</v>
      </c>
      <c r="H13" s="107">
        <v>0</v>
      </c>
      <c r="J13" s="102"/>
    </row>
    <row r="14" spans="2:10" ht="18.75" customHeight="1">
      <c r="B14" s="68" t="s">
        <v>97</v>
      </c>
      <c r="C14" s="106">
        <f t="shared" si="0"/>
        <v>0</v>
      </c>
      <c r="D14" s="106">
        <v>0</v>
      </c>
      <c r="E14" s="106">
        <v>0</v>
      </c>
      <c r="F14" s="106">
        <v>0</v>
      </c>
      <c r="G14" s="106">
        <v>0</v>
      </c>
      <c r="H14" s="107">
        <v>0</v>
      </c>
      <c r="J14" s="102"/>
    </row>
    <row r="15" spans="2:10" ht="18.75" customHeight="1">
      <c r="B15" s="68" t="s">
        <v>98</v>
      </c>
      <c r="C15" s="106">
        <f t="shared" si="0"/>
        <v>0</v>
      </c>
      <c r="D15" s="106">
        <v>0</v>
      </c>
      <c r="E15" s="106">
        <v>0</v>
      </c>
      <c r="F15" s="106">
        <v>0</v>
      </c>
      <c r="G15" s="106">
        <v>0</v>
      </c>
      <c r="H15" s="107">
        <v>0</v>
      </c>
      <c r="J15" s="102"/>
    </row>
    <row r="16" spans="2:10" ht="18.75" customHeight="1">
      <c r="B16" s="68" t="s">
        <v>99</v>
      </c>
      <c r="C16" s="106">
        <f t="shared" si="0"/>
        <v>1</v>
      </c>
      <c r="D16" s="106">
        <v>1</v>
      </c>
      <c r="E16" s="106">
        <v>0</v>
      </c>
      <c r="F16" s="106">
        <v>0</v>
      </c>
      <c r="G16" s="106">
        <v>0</v>
      </c>
      <c r="H16" s="107">
        <v>0</v>
      </c>
      <c r="J16" s="102"/>
    </row>
    <row r="17" spans="2:16" ht="15.75" thickBot="1">
      <c r="B17" s="71" t="s">
        <v>81</v>
      </c>
      <c r="C17" s="109">
        <f t="shared" si="0"/>
        <v>172</v>
      </c>
      <c r="D17" s="109">
        <v>77</v>
      </c>
      <c r="E17" s="109">
        <v>15</v>
      </c>
      <c r="F17" s="109">
        <v>33</v>
      </c>
      <c r="G17" s="109">
        <v>28</v>
      </c>
      <c r="H17" s="110">
        <v>19</v>
      </c>
      <c r="J17" s="102"/>
    </row>
    <row r="18" spans="2:16" ht="9" customHeight="1">
      <c r="J18" s="102"/>
    </row>
    <row r="19" spans="2:16" ht="24.75" customHeight="1">
      <c r="B19" s="618" t="s">
        <v>82</v>
      </c>
      <c r="C19" s="618"/>
      <c r="D19" s="618"/>
      <c r="E19" s="618"/>
      <c r="F19" s="618"/>
      <c r="G19" s="618"/>
      <c r="H19" s="618"/>
    </row>
    <row r="22" spans="2:16" ht="15.75" thickBot="1"/>
    <row r="23" spans="2:16">
      <c r="B23" s="629" t="s">
        <v>89</v>
      </c>
      <c r="C23" s="631" t="s">
        <v>9</v>
      </c>
    </row>
    <row r="24" spans="2:16">
      <c r="B24" s="630"/>
      <c r="C24" s="632"/>
    </row>
    <row r="25" spans="2:16">
      <c r="B25" s="111" t="s">
        <v>9</v>
      </c>
      <c r="C25" s="112">
        <f>SUM(C26:C36)</f>
        <v>1</v>
      </c>
    </row>
    <row r="26" spans="2:16">
      <c r="B26" s="113" t="s">
        <v>81</v>
      </c>
      <c r="C26" s="114">
        <v>5.4899457389083944E-2</v>
      </c>
    </row>
    <row r="27" spans="2:16">
      <c r="B27" s="113" t="s">
        <v>99</v>
      </c>
      <c r="C27" s="114">
        <v>3.1918289179699969E-4</v>
      </c>
    </row>
    <row r="28" spans="2:16">
      <c r="B28" s="113" t="s">
        <v>98</v>
      </c>
      <c r="C28" s="114">
        <v>0</v>
      </c>
    </row>
    <row r="29" spans="2:16">
      <c r="B29" s="113" t="s">
        <v>97</v>
      </c>
      <c r="C29" s="114">
        <v>0</v>
      </c>
    </row>
    <row r="30" spans="2:16">
      <c r="B30" s="113" t="s">
        <v>96</v>
      </c>
      <c r="C30" s="114">
        <v>1.2767315671879987E-3</v>
      </c>
    </row>
    <row r="31" spans="2:16" ht="17.25" customHeight="1">
      <c r="B31" s="113" t="s">
        <v>95</v>
      </c>
      <c r="C31" s="114">
        <v>6.3836578359399937E-4</v>
      </c>
      <c r="K31" s="618" t="s">
        <v>82</v>
      </c>
      <c r="L31" s="618"/>
      <c r="M31" s="618"/>
      <c r="N31" s="618"/>
      <c r="O31" s="618"/>
      <c r="P31" s="618"/>
    </row>
    <row r="32" spans="2:16">
      <c r="B32" s="113" t="s">
        <v>94</v>
      </c>
      <c r="C32" s="114">
        <v>6.3836578359399937E-4</v>
      </c>
    </row>
    <row r="33" spans="2:3">
      <c r="B33" s="113" t="s">
        <v>93</v>
      </c>
      <c r="C33" s="114">
        <v>3.1918289179699969E-4</v>
      </c>
    </row>
    <row r="34" spans="2:3">
      <c r="B34" s="113" t="s">
        <v>92</v>
      </c>
      <c r="C34" s="114">
        <v>4.4047239067985959E-2</v>
      </c>
    </row>
    <row r="35" spans="2:3">
      <c r="B35" s="113" t="s">
        <v>91</v>
      </c>
      <c r="C35" s="114">
        <v>0.12703479093520587</v>
      </c>
    </row>
    <row r="36" spans="2:3">
      <c r="B36" s="113" t="s">
        <v>90</v>
      </c>
      <c r="C36" s="114">
        <v>0.77082668368975427</v>
      </c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11">
      <c r="B49"/>
      <c r="C49"/>
    </row>
    <row r="50" spans="2:11">
      <c r="B50"/>
      <c r="C50"/>
    </row>
    <row r="51" spans="2:11">
      <c r="B51"/>
      <c r="C51"/>
      <c r="K51" s="75"/>
    </row>
    <row r="52" spans="2:11">
      <c r="B52"/>
      <c r="C52"/>
    </row>
    <row r="59" spans="2:11">
      <c r="C59"/>
    </row>
    <row r="60" spans="2:11">
      <c r="C60"/>
    </row>
    <row r="61" spans="2:11">
      <c r="C61"/>
    </row>
    <row r="62" spans="2:11">
      <c r="C62"/>
    </row>
    <row r="63" spans="2:11">
      <c r="C63"/>
    </row>
    <row r="64" spans="2:11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</sheetData>
  <mergeCells count="10">
    <mergeCell ref="K31:P31"/>
    <mergeCell ref="B1:H1"/>
    <mergeCell ref="B2:H2"/>
    <mergeCell ref="B3:I3"/>
    <mergeCell ref="B4:B5"/>
    <mergeCell ref="C4:C5"/>
    <mergeCell ref="D4:H4"/>
    <mergeCell ref="B19:H19"/>
    <mergeCell ref="B23:B24"/>
    <mergeCell ref="C23:C24"/>
  </mergeCell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11:L12"/>
  <sheetViews>
    <sheetView workbookViewId="0">
      <selection activeCell="F11" sqref="F11:L12"/>
    </sheetView>
  </sheetViews>
  <sheetFormatPr baseColWidth="10" defaultRowHeight="15"/>
  <cols>
    <col min="1" max="16384" width="11.42578125" style="1"/>
  </cols>
  <sheetData>
    <row r="11" spans="6:12" ht="59.25">
      <c r="F11" s="613" t="s">
        <v>4</v>
      </c>
      <c r="G11" s="613"/>
      <c r="H11" s="613"/>
      <c r="I11" s="613"/>
      <c r="J11" s="613"/>
      <c r="K11" s="613"/>
      <c r="L11" s="613"/>
    </row>
    <row r="12" spans="6:12" ht="61.5">
      <c r="F12" s="8"/>
      <c r="G12" s="614" t="s">
        <v>475</v>
      </c>
      <c r="H12" s="614"/>
      <c r="I12" s="614"/>
      <c r="J12" s="614"/>
      <c r="K12" s="614"/>
      <c r="L12" s="8"/>
    </row>
  </sheetData>
  <mergeCells count="2">
    <mergeCell ref="F11:L11"/>
    <mergeCell ref="G12:K12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B2:H21"/>
  <sheetViews>
    <sheetView showGridLines="0" workbookViewId="0">
      <selection activeCell="J30" sqref="J30"/>
    </sheetView>
  </sheetViews>
  <sheetFormatPr baseColWidth="10" defaultRowHeight="15"/>
  <cols>
    <col min="2" max="2" width="25.140625" customWidth="1"/>
    <col min="3" max="4" width="16.28515625" customWidth="1"/>
  </cols>
  <sheetData>
    <row r="2" spans="2:5">
      <c r="B2" s="615" t="s">
        <v>501</v>
      </c>
      <c r="C2" s="615"/>
      <c r="D2" s="615"/>
    </row>
    <row r="3" spans="2:5">
      <c r="B3" s="619" t="s">
        <v>504</v>
      </c>
      <c r="C3" s="619"/>
      <c r="D3" s="619"/>
    </row>
    <row r="4" spans="2:5" ht="15.75" thickBot="1">
      <c r="B4" s="9"/>
      <c r="C4" s="9"/>
      <c r="D4" s="9"/>
      <c r="E4" s="10"/>
    </row>
    <row r="5" spans="2:5" ht="15.75" thickBot="1">
      <c r="B5" s="494" t="s">
        <v>6</v>
      </c>
      <c r="C5" s="495" t="s">
        <v>7</v>
      </c>
      <c r="D5" s="496" t="s">
        <v>8</v>
      </c>
      <c r="E5" s="10"/>
    </row>
    <row r="6" spans="2:5" ht="19.5" customHeight="1">
      <c r="B6" s="128" t="s">
        <v>9</v>
      </c>
      <c r="C6" s="129">
        <f>SUM(C7:C17)</f>
        <v>7390.666666666667</v>
      </c>
      <c r="D6" s="130">
        <f>+SUM(D7:D17)</f>
        <v>0.99999999999999989</v>
      </c>
      <c r="E6" s="10"/>
    </row>
    <row r="7" spans="2:5" ht="19.5" customHeight="1">
      <c r="B7" s="131" t="s">
        <v>475</v>
      </c>
      <c r="C7" s="132">
        <v>4167</v>
      </c>
      <c r="D7" s="133">
        <f t="shared" ref="D7:D17" si="0">C7/$C$6</f>
        <v>0.56381923146310664</v>
      </c>
      <c r="E7" s="10"/>
    </row>
    <row r="8" spans="2:5" ht="19.5" customHeight="1">
      <c r="B8" s="131" t="s">
        <v>505</v>
      </c>
      <c r="C8" s="132">
        <v>943</v>
      </c>
      <c r="D8" s="133">
        <f t="shared" si="0"/>
        <v>0.12759336099585061</v>
      </c>
      <c r="E8" s="10"/>
    </row>
    <row r="9" spans="2:5" ht="19.5" customHeight="1">
      <c r="B9" s="131" t="s">
        <v>506</v>
      </c>
      <c r="C9" s="132">
        <v>413.66666666666663</v>
      </c>
      <c r="D9" s="133">
        <f t="shared" si="0"/>
        <v>5.597149558001082E-2</v>
      </c>
      <c r="E9" s="10"/>
    </row>
    <row r="10" spans="2:5" ht="19.5" customHeight="1">
      <c r="B10" s="131" t="s">
        <v>507</v>
      </c>
      <c r="C10" s="132">
        <v>394</v>
      </c>
      <c r="D10" s="133">
        <f t="shared" si="0"/>
        <v>5.3310481688616268E-2</v>
      </c>
      <c r="E10" s="10"/>
    </row>
    <row r="11" spans="2:5" ht="19.5" customHeight="1">
      <c r="B11" s="131" t="s">
        <v>508</v>
      </c>
      <c r="C11" s="132">
        <v>360</v>
      </c>
      <c r="D11" s="133">
        <f t="shared" si="0"/>
        <v>4.8710084791629082E-2</v>
      </c>
      <c r="E11" s="10"/>
    </row>
    <row r="12" spans="2:5" ht="19.5" customHeight="1">
      <c r="B12" s="131" t="s">
        <v>509</v>
      </c>
      <c r="C12" s="132">
        <v>240</v>
      </c>
      <c r="D12" s="133">
        <f t="shared" si="0"/>
        <v>3.2473389861086055E-2</v>
      </c>
      <c r="E12" s="10"/>
    </row>
    <row r="13" spans="2:5" ht="19.5" customHeight="1">
      <c r="B13" s="131" t="s">
        <v>510</v>
      </c>
      <c r="C13" s="132">
        <v>220</v>
      </c>
      <c r="D13" s="133">
        <f t="shared" si="0"/>
        <v>2.9767274039328884E-2</v>
      </c>
      <c r="E13" s="10"/>
    </row>
    <row r="14" spans="2:5" ht="19.5" customHeight="1">
      <c r="B14" s="131" t="s">
        <v>511</v>
      </c>
      <c r="C14" s="132">
        <v>173</v>
      </c>
      <c r="D14" s="133">
        <f t="shared" si="0"/>
        <v>2.3407901858199531E-2</v>
      </c>
      <c r="E14" s="10"/>
    </row>
    <row r="15" spans="2:5" ht="19.5" customHeight="1">
      <c r="B15" s="131" t="s">
        <v>512</v>
      </c>
      <c r="C15" s="132">
        <v>169</v>
      </c>
      <c r="D15" s="133">
        <f t="shared" si="0"/>
        <v>2.2866678693848095E-2</v>
      </c>
      <c r="E15" s="10"/>
    </row>
    <row r="16" spans="2:5" ht="19.5" customHeight="1">
      <c r="B16" s="239" t="s">
        <v>513</v>
      </c>
      <c r="C16" s="240">
        <v>159</v>
      </c>
      <c r="D16" s="241">
        <f t="shared" si="0"/>
        <v>2.1513620782969509E-2</v>
      </c>
      <c r="E16" s="10"/>
    </row>
    <row r="17" spans="2:8" ht="15.75" thickBot="1">
      <c r="B17" s="134" t="s">
        <v>514</v>
      </c>
      <c r="C17" s="135">
        <v>152</v>
      </c>
      <c r="D17" s="136">
        <f t="shared" si="0"/>
        <v>2.0566480245354499E-2</v>
      </c>
      <c r="E17" s="10"/>
    </row>
    <row r="20" spans="2:8">
      <c r="B20" s="615" t="s">
        <v>515</v>
      </c>
      <c r="C20" s="615"/>
      <c r="D20" s="615"/>
      <c r="E20" s="615"/>
      <c r="F20" s="615"/>
      <c r="G20" s="615"/>
      <c r="H20" s="615"/>
    </row>
    <row r="21" spans="2:8">
      <c r="B21" s="619" t="s">
        <v>516</v>
      </c>
      <c r="C21" s="619"/>
      <c r="D21" s="619"/>
      <c r="E21" s="619"/>
      <c r="F21" s="619"/>
      <c r="G21" s="619"/>
      <c r="H21" s="619"/>
    </row>
  </sheetData>
  <mergeCells count="4">
    <mergeCell ref="B2:D2"/>
    <mergeCell ref="B3:D3"/>
    <mergeCell ref="B20:H20"/>
    <mergeCell ref="B21:H21"/>
  </mergeCells>
  <pageMargins left="0.7" right="0.7" top="0.75" bottom="0.75" header="0.3" footer="0.3"/>
  <pageSetup orientation="portrait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>
  <dimension ref="B1:W69"/>
  <sheetViews>
    <sheetView showGridLines="0" topLeftCell="I13" workbookViewId="0">
      <selection activeCell="B1" sqref="B1:N1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4" max="5" width="10.42578125" customWidth="1"/>
    <col min="6" max="6" width="10.28515625" customWidth="1"/>
    <col min="7" max="7" width="9.85546875" customWidth="1"/>
    <col min="8" max="8" width="13.42578125" customWidth="1"/>
    <col min="9" max="12" width="10.42578125" customWidth="1"/>
    <col min="13" max="13" width="9.85546875" customWidth="1"/>
    <col min="14" max="14" width="10.42578125" customWidth="1"/>
    <col min="16" max="16" width="18.28515625" customWidth="1"/>
  </cols>
  <sheetData>
    <row r="1" spans="2:17">
      <c r="B1" s="615" t="s">
        <v>503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443"/>
    </row>
    <row r="2" spans="2:17">
      <c r="B2" s="619" t="s">
        <v>518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445"/>
    </row>
    <row r="3" spans="2:17" ht="15.75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</row>
    <row r="4" spans="2:17" ht="15.75" thickBot="1">
      <c r="B4" s="823" t="s">
        <v>16</v>
      </c>
      <c r="C4" s="815" t="s">
        <v>9</v>
      </c>
      <c r="D4" s="826" t="s">
        <v>6</v>
      </c>
      <c r="E4" s="827"/>
      <c r="F4" s="827"/>
      <c r="G4" s="827"/>
      <c r="H4" s="827"/>
      <c r="I4" s="827"/>
      <c r="J4" s="827"/>
      <c r="K4" s="827"/>
      <c r="L4" s="827"/>
      <c r="M4" s="827"/>
      <c r="N4" s="830"/>
      <c r="P4" s="39"/>
    </row>
    <row r="5" spans="2:17" ht="24.75" thickBot="1">
      <c r="B5" s="824"/>
      <c r="C5" s="825"/>
      <c r="D5" s="507" t="s">
        <v>475</v>
      </c>
      <c r="E5" s="507" t="s">
        <v>507</v>
      </c>
      <c r="F5" s="507" t="s">
        <v>506</v>
      </c>
      <c r="G5" s="507" t="s">
        <v>508</v>
      </c>
      <c r="H5" s="507" t="s">
        <v>505</v>
      </c>
      <c r="I5" s="507" t="s">
        <v>510</v>
      </c>
      <c r="J5" s="507" t="s">
        <v>509</v>
      </c>
      <c r="K5" s="507" t="s">
        <v>514</v>
      </c>
      <c r="L5" s="507" t="s">
        <v>512</v>
      </c>
      <c r="M5" s="507" t="s">
        <v>511</v>
      </c>
      <c r="N5" s="508" t="s">
        <v>513</v>
      </c>
      <c r="P5" s="39"/>
    </row>
    <row r="6" spans="2:17" ht="18.75" customHeight="1">
      <c r="B6" s="41" t="s">
        <v>9</v>
      </c>
      <c r="C6" s="139">
        <f>SUM(C7:C66)</f>
        <v>7391</v>
      </c>
      <c r="D6" s="139">
        <f t="shared" ref="D6:N6" si="0">SUM(D7:D66)</f>
        <v>4167</v>
      </c>
      <c r="E6" s="139">
        <f t="shared" si="0"/>
        <v>394</v>
      </c>
      <c r="F6" s="139">
        <f t="shared" si="0"/>
        <v>413.66666666666663</v>
      </c>
      <c r="G6" s="139">
        <f t="shared" si="0"/>
        <v>360</v>
      </c>
      <c r="H6" s="139">
        <f t="shared" si="0"/>
        <v>943</v>
      </c>
      <c r="I6" s="139">
        <f t="shared" si="0"/>
        <v>220</v>
      </c>
      <c r="J6" s="139">
        <f t="shared" si="0"/>
        <v>240</v>
      </c>
      <c r="K6" s="139">
        <f t="shared" si="0"/>
        <v>152</v>
      </c>
      <c r="L6" s="139">
        <f t="shared" si="0"/>
        <v>169</v>
      </c>
      <c r="M6" s="139">
        <f t="shared" si="0"/>
        <v>173</v>
      </c>
      <c r="N6" s="140">
        <f t="shared" si="0"/>
        <v>159</v>
      </c>
      <c r="O6" s="44"/>
      <c r="P6" s="39"/>
    </row>
    <row r="7" spans="2:17">
      <c r="B7" s="45" t="s">
        <v>17</v>
      </c>
      <c r="C7" s="46">
        <v>59</v>
      </c>
      <c r="D7" s="46">
        <v>34</v>
      </c>
      <c r="E7" s="46">
        <v>4</v>
      </c>
      <c r="F7" s="46">
        <v>3</v>
      </c>
      <c r="G7" s="46">
        <v>6</v>
      </c>
      <c r="H7" s="46">
        <v>9</v>
      </c>
      <c r="I7" s="46">
        <v>0</v>
      </c>
      <c r="J7" s="46">
        <v>1</v>
      </c>
      <c r="K7" s="46">
        <v>0</v>
      </c>
      <c r="L7" s="46">
        <v>0</v>
      </c>
      <c r="M7" s="46">
        <v>1</v>
      </c>
      <c r="N7" s="47">
        <v>1</v>
      </c>
      <c r="O7" s="46"/>
      <c r="P7" s="39"/>
    </row>
    <row r="8" spans="2:17">
      <c r="B8" s="45" t="s">
        <v>135</v>
      </c>
      <c r="C8" s="46">
        <v>31</v>
      </c>
      <c r="D8" s="46">
        <v>15</v>
      </c>
      <c r="E8" s="46">
        <v>2</v>
      </c>
      <c r="F8" s="46">
        <v>2</v>
      </c>
      <c r="G8" s="46">
        <v>1</v>
      </c>
      <c r="H8" s="46">
        <v>3</v>
      </c>
      <c r="I8" s="46">
        <v>3</v>
      </c>
      <c r="J8" s="46">
        <v>0</v>
      </c>
      <c r="K8" s="46">
        <v>3</v>
      </c>
      <c r="L8" s="46">
        <v>0</v>
      </c>
      <c r="M8" s="46">
        <v>0</v>
      </c>
      <c r="N8" s="47">
        <v>2</v>
      </c>
      <c r="O8" s="46"/>
      <c r="P8" s="48" t="s">
        <v>21</v>
      </c>
      <c r="Q8" s="49">
        <v>1.772425923420376E-2</v>
      </c>
    </row>
    <row r="9" spans="2:17">
      <c r="B9" s="45" t="s">
        <v>22</v>
      </c>
      <c r="C9" s="46">
        <v>8</v>
      </c>
      <c r="D9" s="46">
        <v>3</v>
      </c>
      <c r="E9" s="46">
        <v>0</v>
      </c>
      <c r="F9" s="46">
        <v>3</v>
      </c>
      <c r="G9" s="46">
        <v>1</v>
      </c>
      <c r="H9" s="46">
        <v>1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7">
        <v>0</v>
      </c>
      <c r="O9" s="46"/>
      <c r="P9" s="48" t="s">
        <v>74</v>
      </c>
      <c r="Q9" s="49">
        <v>1.8536057367068055E-2</v>
      </c>
    </row>
    <row r="10" spans="2:17">
      <c r="B10" s="45" t="s">
        <v>137</v>
      </c>
      <c r="C10" s="46">
        <v>27</v>
      </c>
      <c r="D10" s="46">
        <v>17</v>
      </c>
      <c r="E10" s="46">
        <v>1</v>
      </c>
      <c r="F10" s="46">
        <v>2</v>
      </c>
      <c r="G10" s="46">
        <v>0</v>
      </c>
      <c r="H10" s="46">
        <v>3</v>
      </c>
      <c r="I10" s="46">
        <v>2</v>
      </c>
      <c r="J10" s="46">
        <v>0</v>
      </c>
      <c r="K10" s="46">
        <v>0</v>
      </c>
      <c r="L10" s="46">
        <v>1</v>
      </c>
      <c r="M10" s="46">
        <v>1</v>
      </c>
      <c r="N10" s="47">
        <v>0</v>
      </c>
      <c r="O10" s="46"/>
      <c r="P10" s="48" t="s">
        <v>75</v>
      </c>
      <c r="Q10" s="49">
        <v>2.0836152076850224E-2</v>
      </c>
    </row>
    <row r="11" spans="2:17" ht="24">
      <c r="B11" s="45" t="s">
        <v>139</v>
      </c>
      <c r="C11" s="46">
        <v>1</v>
      </c>
      <c r="D11" s="46">
        <v>1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7">
        <v>0</v>
      </c>
      <c r="O11" s="46"/>
      <c r="P11" s="48" t="s">
        <v>25</v>
      </c>
      <c r="Q11" s="49">
        <v>2.15126505209038E-2</v>
      </c>
    </row>
    <row r="12" spans="2:17">
      <c r="B12" s="45" t="s">
        <v>30</v>
      </c>
      <c r="C12" s="46">
        <v>5</v>
      </c>
      <c r="D12" s="46">
        <v>5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7">
        <v>0</v>
      </c>
      <c r="O12" s="46"/>
      <c r="P12" s="48" t="s">
        <v>29</v>
      </c>
      <c r="Q12" s="49">
        <v>3.4366120957921797E-2</v>
      </c>
    </row>
    <row r="13" spans="2:17">
      <c r="B13" s="45" t="s">
        <v>173</v>
      </c>
      <c r="C13" s="46">
        <v>1</v>
      </c>
      <c r="D13" s="46">
        <v>0</v>
      </c>
      <c r="E13" s="46">
        <v>0</v>
      </c>
      <c r="F13" s="46">
        <v>1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7">
        <v>0</v>
      </c>
      <c r="O13" s="46"/>
      <c r="P13" s="48" t="s">
        <v>27</v>
      </c>
      <c r="Q13" s="49">
        <v>5.2496279258557703E-2</v>
      </c>
    </row>
    <row r="14" spans="2:17">
      <c r="B14" s="45" t="s">
        <v>36</v>
      </c>
      <c r="C14" s="46">
        <v>11</v>
      </c>
      <c r="D14" s="46">
        <v>6</v>
      </c>
      <c r="E14" s="46">
        <v>0</v>
      </c>
      <c r="F14" s="46">
        <v>0</v>
      </c>
      <c r="G14" s="46">
        <v>0</v>
      </c>
      <c r="H14" s="46">
        <v>2</v>
      </c>
      <c r="I14" s="46">
        <v>0</v>
      </c>
      <c r="J14" s="46">
        <v>1</v>
      </c>
      <c r="K14" s="46">
        <v>0</v>
      </c>
      <c r="L14" s="46">
        <v>0</v>
      </c>
      <c r="M14" s="46">
        <v>0</v>
      </c>
      <c r="N14" s="47">
        <v>2</v>
      </c>
      <c r="O14" s="46"/>
      <c r="P14" s="48" t="s">
        <v>35</v>
      </c>
      <c r="Q14" s="49">
        <v>7.5767825734000815E-2</v>
      </c>
    </row>
    <row r="15" spans="2:17">
      <c r="B15" s="45" t="s">
        <v>140</v>
      </c>
      <c r="C15" s="46">
        <v>49</v>
      </c>
      <c r="D15" s="46">
        <v>30</v>
      </c>
      <c r="E15" s="46">
        <v>1</v>
      </c>
      <c r="F15" s="46">
        <v>2</v>
      </c>
      <c r="G15" s="46">
        <v>2</v>
      </c>
      <c r="H15" s="46">
        <v>8</v>
      </c>
      <c r="I15" s="46">
        <v>2</v>
      </c>
      <c r="J15" s="46">
        <v>0</v>
      </c>
      <c r="K15" s="46">
        <v>1</v>
      </c>
      <c r="L15" s="46">
        <v>1</v>
      </c>
      <c r="M15" s="46">
        <v>0</v>
      </c>
      <c r="N15" s="47">
        <v>2</v>
      </c>
      <c r="O15" s="46"/>
      <c r="P15" s="48" t="s">
        <v>31</v>
      </c>
      <c r="Q15" s="49">
        <v>9.3627384657015283E-2</v>
      </c>
    </row>
    <row r="16" spans="2:17">
      <c r="B16" s="45" t="s">
        <v>40</v>
      </c>
      <c r="C16" s="46">
        <v>1</v>
      </c>
      <c r="D16" s="46">
        <v>1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7">
        <v>0</v>
      </c>
      <c r="O16" s="46"/>
      <c r="P16" s="48" t="s">
        <v>33</v>
      </c>
      <c r="Q16" s="49">
        <v>0.11338113922337979</v>
      </c>
    </row>
    <row r="17" spans="2:17">
      <c r="B17" s="45" t="s">
        <v>42</v>
      </c>
      <c r="C17" s="46">
        <v>1</v>
      </c>
      <c r="D17" s="46">
        <v>1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7">
        <v>0</v>
      </c>
      <c r="O17" s="46"/>
      <c r="P17" s="48" t="s">
        <v>37</v>
      </c>
      <c r="Q17" s="49">
        <v>0.39412799350561495</v>
      </c>
    </row>
    <row r="18" spans="2:17">
      <c r="B18" s="45" t="s">
        <v>44</v>
      </c>
      <c r="C18" s="46">
        <v>30</v>
      </c>
      <c r="D18" s="46">
        <v>12</v>
      </c>
      <c r="E18" s="46">
        <v>1</v>
      </c>
      <c r="F18" s="46">
        <v>0</v>
      </c>
      <c r="G18" s="46">
        <v>6</v>
      </c>
      <c r="H18" s="46">
        <v>8</v>
      </c>
      <c r="I18" s="46">
        <v>1</v>
      </c>
      <c r="J18" s="46">
        <v>1</v>
      </c>
      <c r="K18" s="46">
        <v>0</v>
      </c>
      <c r="L18" s="46">
        <v>0</v>
      </c>
      <c r="M18" s="46">
        <v>0</v>
      </c>
      <c r="N18" s="47">
        <v>1</v>
      </c>
      <c r="O18" s="46"/>
      <c r="P18" s="39"/>
    </row>
    <row r="19" spans="2:17">
      <c r="B19" s="45" t="s">
        <v>45</v>
      </c>
      <c r="C19" s="46">
        <v>11</v>
      </c>
      <c r="D19" s="46">
        <v>5</v>
      </c>
      <c r="E19" s="46">
        <v>1</v>
      </c>
      <c r="F19" s="46">
        <v>2</v>
      </c>
      <c r="G19" s="46">
        <v>0</v>
      </c>
      <c r="H19" s="46">
        <v>1</v>
      </c>
      <c r="I19" s="46">
        <v>0</v>
      </c>
      <c r="J19" s="46">
        <v>2</v>
      </c>
      <c r="K19" s="46">
        <v>0</v>
      </c>
      <c r="L19" s="46">
        <v>0</v>
      </c>
      <c r="M19" s="46">
        <v>0</v>
      </c>
      <c r="N19" s="47">
        <v>0</v>
      </c>
      <c r="O19" s="46"/>
      <c r="P19" s="39"/>
    </row>
    <row r="20" spans="2:17">
      <c r="B20" s="45" t="s">
        <v>46</v>
      </c>
      <c r="C20" s="46">
        <v>14</v>
      </c>
      <c r="D20" s="46">
        <v>12</v>
      </c>
      <c r="E20" s="46">
        <v>0</v>
      </c>
      <c r="F20" s="46">
        <v>0</v>
      </c>
      <c r="G20" s="46">
        <v>0</v>
      </c>
      <c r="H20" s="46">
        <v>2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7">
        <v>0</v>
      </c>
      <c r="O20" s="46"/>
      <c r="P20" s="39"/>
    </row>
    <row r="21" spans="2:17">
      <c r="B21" s="45" t="s">
        <v>47</v>
      </c>
      <c r="C21" s="46">
        <v>5</v>
      </c>
      <c r="D21" s="46">
        <v>3</v>
      </c>
      <c r="E21" s="46">
        <v>1</v>
      </c>
      <c r="F21" s="46">
        <v>0</v>
      </c>
      <c r="G21" s="46">
        <v>0</v>
      </c>
      <c r="H21" s="46">
        <v>1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7">
        <v>0</v>
      </c>
      <c r="O21" s="46"/>
      <c r="P21" s="39"/>
    </row>
    <row r="22" spans="2:17">
      <c r="B22" s="45" t="s">
        <v>48</v>
      </c>
      <c r="C22" s="46">
        <v>9</v>
      </c>
      <c r="D22" s="46">
        <v>3</v>
      </c>
      <c r="E22" s="46">
        <v>2</v>
      </c>
      <c r="F22" s="46">
        <v>1</v>
      </c>
      <c r="G22" s="46">
        <v>1</v>
      </c>
      <c r="H22" s="46">
        <v>2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7">
        <v>0</v>
      </c>
      <c r="O22" s="46"/>
      <c r="P22" s="39"/>
    </row>
    <row r="23" spans="2:17" ht="24">
      <c r="B23" s="45" t="s">
        <v>49</v>
      </c>
      <c r="C23" s="46">
        <v>2</v>
      </c>
      <c r="D23" s="46">
        <v>2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7">
        <v>0</v>
      </c>
      <c r="O23" s="46"/>
      <c r="P23" s="39"/>
    </row>
    <row r="24" spans="2:17">
      <c r="B24" s="45" t="s">
        <v>50</v>
      </c>
      <c r="C24" s="46">
        <v>2</v>
      </c>
      <c r="D24" s="46">
        <v>2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7">
        <v>0</v>
      </c>
      <c r="O24" s="46"/>
      <c r="P24" s="39"/>
    </row>
    <row r="25" spans="2:17">
      <c r="B25" s="45" t="s">
        <v>51</v>
      </c>
      <c r="C25" s="46">
        <v>4</v>
      </c>
      <c r="D25" s="46">
        <v>2</v>
      </c>
      <c r="E25" s="46">
        <v>0</v>
      </c>
      <c r="F25" s="46">
        <v>0</v>
      </c>
      <c r="G25" s="46">
        <v>0</v>
      </c>
      <c r="H25" s="46">
        <v>1</v>
      </c>
      <c r="I25" s="46">
        <v>0</v>
      </c>
      <c r="J25" s="46">
        <v>0</v>
      </c>
      <c r="K25" s="46">
        <v>0</v>
      </c>
      <c r="L25" s="46">
        <v>0</v>
      </c>
      <c r="M25" s="46">
        <v>1</v>
      </c>
      <c r="N25" s="47">
        <v>0</v>
      </c>
      <c r="O25" s="46"/>
      <c r="P25" s="39"/>
    </row>
    <row r="26" spans="2:17">
      <c r="B26" s="45" t="s">
        <v>29</v>
      </c>
      <c r="C26" s="46">
        <v>254</v>
      </c>
      <c r="D26" s="46">
        <v>147</v>
      </c>
      <c r="E26" s="46">
        <v>9</v>
      </c>
      <c r="F26" s="46">
        <v>16</v>
      </c>
      <c r="G26" s="46">
        <v>19</v>
      </c>
      <c r="H26" s="46">
        <v>33</v>
      </c>
      <c r="I26" s="46">
        <v>7</v>
      </c>
      <c r="J26" s="46">
        <v>6</v>
      </c>
      <c r="K26" s="46">
        <v>2</v>
      </c>
      <c r="L26" s="46">
        <v>6</v>
      </c>
      <c r="M26" s="46">
        <v>5</v>
      </c>
      <c r="N26" s="47">
        <v>4</v>
      </c>
      <c r="O26" s="46"/>
      <c r="P26" s="39"/>
    </row>
    <row r="27" spans="2:17">
      <c r="B27" s="45" t="s">
        <v>19</v>
      </c>
      <c r="C27" s="46">
        <v>59</v>
      </c>
      <c r="D27" s="46">
        <v>37</v>
      </c>
      <c r="E27" s="46">
        <v>2</v>
      </c>
      <c r="F27" s="46">
        <v>1</v>
      </c>
      <c r="G27" s="46">
        <v>0</v>
      </c>
      <c r="H27" s="46">
        <v>5</v>
      </c>
      <c r="I27" s="46">
        <v>3</v>
      </c>
      <c r="J27" s="46">
        <v>1</v>
      </c>
      <c r="K27" s="46">
        <v>0</v>
      </c>
      <c r="L27" s="46">
        <v>3</v>
      </c>
      <c r="M27" s="46">
        <v>4</v>
      </c>
      <c r="N27" s="47">
        <v>3</v>
      </c>
      <c r="O27" s="46"/>
      <c r="P27" s="39"/>
    </row>
    <row r="28" spans="2:17" ht="19.5" customHeight="1">
      <c r="B28" s="45" t="s">
        <v>37</v>
      </c>
      <c r="C28" s="46">
        <v>2913</v>
      </c>
      <c r="D28" s="46">
        <v>1608</v>
      </c>
      <c r="E28" s="46">
        <v>184</v>
      </c>
      <c r="F28" s="46">
        <v>164</v>
      </c>
      <c r="G28" s="46">
        <v>130</v>
      </c>
      <c r="H28" s="46">
        <v>362</v>
      </c>
      <c r="I28" s="46">
        <v>93</v>
      </c>
      <c r="J28" s="46">
        <v>98</v>
      </c>
      <c r="K28" s="46">
        <v>56</v>
      </c>
      <c r="L28" s="46">
        <v>73</v>
      </c>
      <c r="M28" s="46">
        <v>79</v>
      </c>
      <c r="N28" s="47">
        <v>66</v>
      </c>
      <c r="O28" s="46"/>
      <c r="P28" s="39"/>
    </row>
    <row r="29" spans="2:17">
      <c r="B29" s="45" t="s">
        <v>52</v>
      </c>
      <c r="C29" s="46">
        <v>7</v>
      </c>
      <c r="D29" s="46">
        <v>5</v>
      </c>
      <c r="E29" s="46">
        <v>0</v>
      </c>
      <c r="F29" s="46">
        <v>1</v>
      </c>
      <c r="G29" s="46">
        <v>1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7">
        <v>0</v>
      </c>
      <c r="O29" s="46"/>
      <c r="P29" s="39"/>
    </row>
    <row r="30" spans="2:17">
      <c r="B30" s="45" t="s">
        <v>53</v>
      </c>
      <c r="C30" s="46">
        <v>19</v>
      </c>
      <c r="D30" s="46">
        <v>15</v>
      </c>
      <c r="E30" s="46">
        <v>0</v>
      </c>
      <c r="F30" s="46">
        <v>2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1</v>
      </c>
      <c r="M30" s="46">
        <v>1</v>
      </c>
      <c r="N30" s="47">
        <v>0</v>
      </c>
      <c r="O30" s="46"/>
      <c r="P30" s="39"/>
    </row>
    <row r="31" spans="2:17">
      <c r="B31" s="45" t="s">
        <v>54</v>
      </c>
      <c r="C31" s="46">
        <v>7</v>
      </c>
      <c r="D31" s="46">
        <v>1</v>
      </c>
      <c r="E31" s="46">
        <v>1</v>
      </c>
      <c r="F31" s="46">
        <v>1</v>
      </c>
      <c r="G31" s="46">
        <v>2</v>
      </c>
      <c r="H31" s="46">
        <v>1</v>
      </c>
      <c r="I31" s="46">
        <v>0</v>
      </c>
      <c r="J31" s="46">
        <v>0</v>
      </c>
      <c r="K31" s="46">
        <v>1</v>
      </c>
      <c r="L31" s="46">
        <v>0</v>
      </c>
      <c r="M31" s="46">
        <v>0</v>
      </c>
      <c r="N31" s="47">
        <v>0</v>
      </c>
      <c r="O31" s="46"/>
      <c r="P31" s="39"/>
    </row>
    <row r="32" spans="2:17">
      <c r="B32" s="45" t="s">
        <v>55</v>
      </c>
      <c r="C32" s="46">
        <v>66</v>
      </c>
      <c r="D32" s="46">
        <v>36</v>
      </c>
      <c r="E32" s="46">
        <v>3</v>
      </c>
      <c r="F32" s="46">
        <v>3</v>
      </c>
      <c r="G32" s="46">
        <v>9</v>
      </c>
      <c r="H32" s="46">
        <v>6</v>
      </c>
      <c r="I32" s="46">
        <v>0</v>
      </c>
      <c r="J32" s="46">
        <v>5</v>
      </c>
      <c r="K32" s="46">
        <v>2</v>
      </c>
      <c r="L32" s="46">
        <v>1</v>
      </c>
      <c r="M32" s="46">
        <v>1</v>
      </c>
      <c r="N32" s="47">
        <v>0</v>
      </c>
      <c r="O32" s="46"/>
      <c r="P32" s="39"/>
    </row>
    <row r="33" spans="2:23">
      <c r="B33" s="45" t="s">
        <v>33</v>
      </c>
      <c r="C33" s="46">
        <v>838</v>
      </c>
      <c r="D33" s="46">
        <v>480</v>
      </c>
      <c r="E33" s="46">
        <v>27</v>
      </c>
      <c r="F33" s="46">
        <v>34</v>
      </c>
      <c r="G33" s="46">
        <v>43</v>
      </c>
      <c r="H33" s="46">
        <v>121</v>
      </c>
      <c r="I33" s="46">
        <v>29</v>
      </c>
      <c r="J33" s="46">
        <v>39</v>
      </c>
      <c r="K33" s="46">
        <v>21</v>
      </c>
      <c r="L33" s="46">
        <v>15</v>
      </c>
      <c r="M33" s="46">
        <v>9</v>
      </c>
      <c r="N33" s="47">
        <v>20</v>
      </c>
      <c r="O33" s="46"/>
      <c r="P33" s="39"/>
    </row>
    <row r="34" spans="2:23">
      <c r="B34" s="45" t="s">
        <v>56</v>
      </c>
      <c r="C34" s="46">
        <v>1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1</v>
      </c>
      <c r="M34" s="46">
        <v>0</v>
      </c>
      <c r="N34" s="47">
        <v>0</v>
      </c>
      <c r="O34" s="46"/>
      <c r="P34" s="39"/>
    </row>
    <row r="35" spans="2:23" ht="24">
      <c r="B35" s="45" t="s">
        <v>57</v>
      </c>
      <c r="C35" s="46">
        <v>2</v>
      </c>
      <c r="D35" s="46">
        <v>0</v>
      </c>
      <c r="E35" s="46">
        <v>0</v>
      </c>
      <c r="F35" s="46">
        <v>0</v>
      </c>
      <c r="G35" s="46">
        <v>0</v>
      </c>
      <c r="H35" s="46">
        <v>1</v>
      </c>
      <c r="I35" s="46">
        <v>1</v>
      </c>
      <c r="J35" s="46">
        <v>0</v>
      </c>
      <c r="K35" s="46">
        <v>0</v>
      </c>
      <c r="L35" s="46">
        <v>0</v>
      </c>
      <c r="M35" s="46">
        <v>0</v>
      </c>
      <c r="N35" s="47">
        <v>0</v>
      </c>
      <c r="O35" s="46"/>
      <c r="P35" s="39"/>
    </row>
    <row r="36" spans="2:23">
      <c r="B36" s="45" t="s">
        <v>58</v>
      </c>
      <c r="C36" s="46">
        <v>4</v>
      </c>
      <c r="D36" s="46">
        <v>3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1</v>
      </c>
      <c r="L36" s="46">
        <v>0</v>
      </c>
      <c r="M36" s="46">
        <v>0</v>
      </c>
      <c r="N36" s="47">
        <v>0</v>
      </c>
      <c r="O36" s="46"/>
      <c r="P36" s="39"/>
    </row>
    <row r="37" spans="2:23">
      <c r="B37" s="45" t="s">
        <v>142</v>
      </c>
      <c r="C37" s="46">
        <v>105</v>
      </c>
      <c r="D37" s="46">
        <v>66</v>
      </c>
      <c r="E37" s="46">
        <v>9</v>
      </c>
      <c r="F37" s="46">
        <v>8</v>
      </c>
      <c r="G37" s="46">
        <v>6</v>
      </c>
      <c r="H37" s="46">
        <v>6</v>
      </c>
      <c r="I37" s="46">
        <v>3</v>
      </c>
      <c r="J37" s="46">
        <v>0</v>
      </c>
      <c r="K37" s="46">
        <v>1</v>
      </c>
      <c r="L37" s="46">
        <v>3</v>
      </c>
      <c r="M37" s="46">
        <v>1</v>
      </c>
      <c r="N37" s="47">
        <v>2</v>
      </c>
      <c r="O37" s="46"/>
      <c r="P37" s="39"/>
    </row>
    <row r="38" spans="2:23">
      <c r="B38" s="45" t="s">
        <v>143</v>
      </c>
      <c r="C38" s="46">
        <v>1</v>
      </c>
      <c r="D38" s="46">
        <v>1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7">
        <v>0</v>
      </c>
      <c r="O38" s="46"/>
      <c r="P38" s="39"/>
    </row>
    <row r="39" spans="2:23">
      <c r="B39" s="45" t="s">
        <v>178</v>
      </c>
      <c r="C39" s="46">
        <v>2</v>
      </c>
      <c r="D39" s="46">
        <v>0</v>
      </c>
      <c r="E39" s="46">
        <v>0</v>
      </c>
      <c r="F39" s="46">
        <v>2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7">
        <v>0</v>
      </c>
      <c r="O39" s="46"/>
      <c r="P39" s="39"/>
    </row>
    <row r="40" spans="2:23">
      <c r="B40" s="45" t="s">
        <v>21</v>
      </c>
      <c r="C40" s="46">
        <v>131</v>
      </c>
      <c r="D40" s="46">
        <v>81</v>
      </c>
      <c r="E40" s="46">
        <v>11</v>
      </c>
      <c r="F40" s="46">
        <v>3</v>
      </c>
      <c r="G40" s="46">
        <v>3</v>
      </c>
      <c r="H40" s="46">
        <v>20</v>
      </c>
      <c r="I40" s="46">
        <v>1</v>
      </c>
      <c r="J40" s="46">
        <v>5</v>
      </c>
      <c r="K40" s="46">
        <v>0</v>
      </c>
      <c r="L40" s="46">
        <v>4</v>
      </c>
      <c r="M40" s="46">
        <v>1</v>
      </c>
      <c r="N40" s="47">
        <v>2</v>
      </c>
      <c r="O40" s="46"/>
      <c r="P40" s="39"/>
    </row>
    <row r="41" spans="2:23" ht="24">
      <c r="B41" s="45" t="s">
        <v>61</v>
      </c>
      <c r="C41" s="46">
        <v>17</v>
      </c>
      <c r="D41" s="46">
        <v>13</v>
      </c>
      <c r="E41" s="46">
        <v>0</v>
      </c>
      <c r="F41" s="46">
        <v>1</v>
      </c>
      <c r="G41" s="46">
        <v>1</v>
      </c>
      <c r="H41" s="46">
        <v>2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7">
        <v>0</v>
      </c>
      <c r="O41" s="46"/>
      <c r="P41" s="618" t="s">
        <v>59</v>
      </c>
      <c r="Q41" s="618"/>
      <c r="R41" s="618"/>
      <c r="S41" s="618"/>
      <c r="T41" s="618"/>
      <c r="U41" s="618"/>
      <c r="V41" s="618"/>
      <c r="W41" s="618"/>
    </row>
    <row r="42" spans="2:23">
      <c r="B42" s="45" t="s">
        <v>63</v>
      </c>
      <c r="C42" s="46">
        <v>20</v>
      </c>
      <c r="D42" s="46">
        <v>15</v>
      </c>
      <c r="E42" s="46">
        <v>0</v>
      </c>
      <c r="F42" s="46">
        <v>0</v>
      </c>
      <c r="G42" s="46">
        <v>0</v>
      </c>
      <c r="H42" s="46">
        <v>4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7">
        <v>1</v>
      </c>
      <c r="O42" s="46"/>
      <c r="P42" s="39"/>
    </row>
    <row r="43" spans="2:23">
      <c r="B43" s="45" t="s">
        <v>64</v>
      </c>
      <c r="C43" s="46">
        <v>34</v>
      </c>
      <c r="D43" s="46">
        <v>27</v>
      </c>
      <c r="E43" s="46">
        <v>0</v>
      </c>
      <c r="F43" s="46">
        <v>3</v>
      </c>
      <c r="G43" s="46">
        <v>0</v>
      </c>
      <c r="H43" s="46">
        <v>4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7">
        <v>0</v>
      </c>
      <c r="O43" s="46"/>
      <c r="P43" s="39"/>
    </row>
    <row r="44" spans="2:23" ht="24">
      <c r="B44" s="45" t="s">
        <v>65</v>
      </c>
      <c r="C44" s="46">
        <v>1</v>
      </c>
      <c r="D44" s="46">
        <v>0</v>
      </c>
      <c r="E44" s="46">
        <v>0</v>
      </c>
      <c r="F44" s="46">
        <v>1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7">
        <v>0</v>
      </c>
      <c r="O44" s="46"/>
      <c r="P44" s="39"/>
    </row>
    <row r="45" spans="2:23">
      <c r="B45" s="45" t="s">
        <v>66</v>
      </c>
      <c r="C45" s="46">
        <v>4</v>
      </c>
      <c r="D45" s="46">
        <v>4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7">
        <v>0</v>
      </c>
      <c r="O45" s="46"/>
      <c r="P45" s="39"/>
    </row>
    <row r="46" spans="2:23">
      <c r="B46" s="45" t="s">
        <v>67</v>
      </c>
      <c r="C46" s="46">
        <v>3</v>
      </c>
      <c r="D46" s="46">
        <v>3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7">
        <v>0</v>
      </c>
      <c r="O46" s="46"/>
      <c r="P46" s="39"/>
    </row>
    <row r="47" spans="2:23">
      <c r="B47" s="45" t="s">
        <v>68</v>
      </c>
      <c r="C47" s="46">
        <v>21</v>
      </c>
      <c r="D47" s="46">
        <v>13</v>
      </c>
      <c r="E47" s="46">
        <v>2</v>
      </c>
      <c r="F47" s="46">
        <v>2</v>
      </c>
      <c r="G47" s="46">
        <v>1</v>
      </c>
      <c r="H47" s="46">
        <v>1</v>
      </c>
      <c r="I47" s="46">
        <v>1</v>
      </c>
      <c r="J47" s="46">
        <v>0</v>
      </c>
      <c r="K47" s="46">
        <v>0</v>
      </c>
      <c r="L47" s="46">
        <v>0</v>
      </c>
      <c r="M47" s="46">
        <v>1</v>
      </c>
      <c r="N47" s="47">
        <v>0</v>
      </c>
      <c r="O47" s="46"/>
      <c r="P47" s="39"/>
    </row>
    <row r="48" spans="2:23">
      <c r="B48" s="45" t="s">
        <v>69</v>
      </c>
      <c r="C48" s="46">
        <v>6</v>
      </c>
      <c r="D48" s="46">
        <v>2</v>
      </c>
      <c r="E48" s="46">
        <v>0</v>
      </c>
      <c r="F48" s="46">
        <v>1</v>
      </c>
      <c r="G48" s="46">
        <v>2</v>
      </c>
      <c r="H48" s="46">
        <v>0</v>
      </c>
      <c r="I48" s="46">
        <v>1</v>
      </c>
      <c r="J48" s="46">
        <v>0</v>
      </c>
      <c r="K48" s="46">
        <v>0</v>
      </c>
      <c r="L48" s="46">
        <v>0</v>
      </c>
      <c r="M48" s="46">
        <v>0</v>
      </c>
      <c r="N48" s="47">
        <v>0</v>
      </c>
      <c r="O48" s="46"/>
      <c r="P48" s="39"/>
    </row>
    <row r="49" spans="2:16">
      <c r="B49" s="45" t="s">
        <v>70</v>
      </c>
      <c r="C49" s="46">
        <v>19</v>
      </c>
      <c r="D49" s="46">
        <v>13</v>
      </c>
      <c r="E49" s="46">
        <v>0</v>
      </c>
      <c r="F49" s="46">
        <v>1</v>
      </c>
      <c r="G49" s="46">
        <v>0</v>
      </c>
      <c r="H49" s="46">
        <v>2</v>
      </c>
      <c r="I49" s="46">
        <v>0</v>
      </c>
      <c r="J49" s="46">
        <v>2</v>
      </c>
      <c r="K49" s="46">
        <v>0</v>
      </c>
      <c r="L49" s="46">
        <v>0</v>
      </c>
      <c r="M49" s="46">
        <v>1</v>
      </c>
      <c r="N49" s="47">
        <v>0</v>
      </c>
      <c r="O49" s="46"/>
      <c r="P49" s="39"/>
    </row>
    <row r="50" spans="2:16" ht="24">
      <c r="B50" s="45" t="s">
        <v>71</v>
      </c>
      <c r="C50" s="46">
        <v>5</v>
      </c>
      <c r="D50" s="46">
        <v>4</v>
      </c>
      <c r="E50" s="46">
        <v>0</v>
      </c>
      <c r="F50" s="46">
        <v>0</v>
      </c>
      <c r="G50" s="46">
        <v>1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7">
        <v>0</v>
      </c>
      <c r="O50" s="46"/>
      <c r="P50" s="39"/>
    </row>
    <row r="51" spans="2:16">
      <c r="B51" s="45" t="s">
        <v>72</v>
      </c>
      <c r="C51" s="46">
        <v>5</v>
      </c>
      <c r="D51" s="46">
        <v>4</v>
      </c>
      <c r="E51" s="46">
        <v>0</v>
      </c>
      <c r="F51" s="46">
        <v>0</v>
      </c>
      <c r="G51" s="46">
        <v>0</v>
      </c>
      <c r="H51" s="46">
        <v>1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7">
        <v>0</v>
      </c>
      <c r="O51" s="46"/>
      <c r="P51" s="39"/>
    </row>
    <row r="52" spans="2:16">
      <c r="B52" s="45" t="s">
        <v>146</v>
      </c>
      <c r="C52" s="46">
        <v>1</v>
      </c>
      <c r="D52" s="46">
        <v>1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7">
        <v>0</v>
      </c>
      <c r="O52" s="46"/>
      <c r="P52" s="39"/>
    </row>
    <row r="53" spans="2:16" ht="24">
      <c r="B53" s="45" t="s">
        <v>73</v>
      </c>
      <c r="C53" s="46">
        <v>39</v>
      </c>
      <c r="D53" s="46">
        <v>23</v>
      </c>
      <c r="E53" s="46">
        <v>2</v>
      </c>
      <c r="F53" s="46">
        <v>4</v>
      </c>
      <c r="G53" s="46">
        <v>3</v>
      </c>
      <c r="H53" s="46">
        <v>5</v>
      </c>
      <c r="I53" s="46">
        <v>0</v>
      </c>
      <c r="J53" s="46">
        <v>0</v>
      </c>
      <c r="K53" s="46">
        <v>0</v>
      </c>
      <c r="L53" s="46">
        <v>1</v>
      </c>
      <c r="M53" s="46">
        <v>0</v>
      </c>
      <c r="N53" s="47">
        <v>1</v>
      </c>
      <c r="O53" s="46"/>
      <c r="P53" s="39"/>
    </row>
    <row r="54" spans="2:16" ht="24">
      <c r="B54" s="45" t="s">
        <v>74</v>
      </c>
      <c r="C54" s="46">
        <v>137</v>
      </c>
      <c r="D54" s="46">
        <v>68</v>
      </c>
      <c r="E54" s="46">
        <v>7</v>
      </c>
      <c r="F54" s="46">
        <v>10</v>
      </c>
      <c r="G54" s="46">
        <v>7</v>
      </c>
      <c r="H54" s="46">
        <v>13</v>
      </c>
      <c r="I54" s="46">
        <v>4</v>
      </c>
      <c r="J54" s="46">
        <v>3</v>
      </c>
      <c r="K54" s="46">
        <v>8</v>
      </c>
      <c r="L54" s="46">
        <v>5</v>
      </c>
      <c r="M54" s="46">
        <v>8</v>
      </c>
      <c r="N54" s="47">
        <v>4</v>
      </c>
      <c r="O54" s="46"/>
      <c r="P54" s="39"/>
    </row>
    <row r="55" spans="2:16">
      <c r="B55" s="45" t="s">
        <v>25</v>
      </c>
      <c r="C55" s="46">
        <v>159</v>
      </c>
      <c r="D55" s="46">
        <v>89</v>
      </c>
      <c r="E55" s="46">
        <v>9</v>
      </c>
      <c r="F55" s="46">
        <v>13</v>
      </c>
      <c r="G55" s="46">
        <v>6</v>
      </c>
      <c r="H55" s="46">
        <v>15</v>
      </c>
      <c r="I55" s="46">
        <v>3</v>
      </c>
      <c r="J55" s="46">
        <v>6</v>
      </c>
      <c r="K55" s="46">
        <v>4</v>
      </c>
      <c r="L55" s="46">
        <v>5</v>
      </c>
      <c r="M55" s="46">
        <v>5</v>
      </c>
      <c r="N55" s="47">
        <v>4</v>
      </c>
      <c r="O55" s="46"/>
      <c r="P55" s="39"/>
    </row>
    <row r="56" spans="2:16">
      <c r="B56" s="45" t="s">
        <v>75</v>
      </c>
      <c r="C56" s="46">
        <v>154</v>
      </c>
      <c r="D56" s="46">
        <v>114</v>
      </c>
      <c r="E56" s="46">
        <v>5</v>
      </c>
      <c r="F56" s="46">
        <v>9</v>
      </c>
      <c r="G56" s="46">
        <v>2</v>
      </c>
      <c r="H56" s="46">
        <v>10</v>
      </c>
      <c r="I56" s="46">
        <v>3</v>
      </c>
      <c r="J56" s="46">
        <v>1</v>
      </c>
      <c r="K56" s="46">
        <v>2</v>
      </c>
      <c r="L56" s="46">
        <v>2</v>
      </c>
      <c r="M56" s="46">
        <v>4</v>
      </c>
      <c r="N56" s="47">
        <v>2</v>
      </c>
      <c r="O56" s="46"/>
      <c r="P56" s="39"/>
    </row>
    <row r="57" spans="2:16">
      <c r="B57" s="45" t="s">
        <v>76</v>
      </c>
      <c r="C57" s="46">
        <v>4</v>
      </c>
      <c r="D57" s="46">
        <v>4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7">
        <v>0</v>
      </c>
      <c r="O57" s="46"/>
      <c r="P57" s="39"/>
    </row>
    <row r="58" spans="2:16">
      <c r="B58" s="45" t="s">
        <v>77</v>
      </c>
      <c r="C58" s="46">
        <v>24</v>
      </c>
      <c r="D58" s="46">
        <v>11</v>
      </c>
      <c r="E58" s="46">
        <v>1</v>
      </c>
      <c r="F58" s="46">
        <v>3</v>
      </c>
      <c r="G58" s="46">
        <v>0</v>
      </c>
      <c r="H58" s="46">
        <v>4</v>
      </c>
      <c r="I58" s="46">
        <v>0</v>
      </c>
      <c r="J58" s="46">
        <v>0</v>
      </c>
      <c r="K58" s="46">
        <v>0</v>
      </c>
      <c r="L58" s="46">
        <v>2</v>
      </c>
      <c r="M58" s="46">
        <v>2</v>
      </c>
      <c r="N58" s="47">
        <v>1</v>
      </c>
      <c r="O58" s="46"/>
      <c r="P58" s="39"/>
    </row>
    <row r="59" spans="2:16" ht="16.5" customHeight="1">
      <c r="B59" s="45" t="s">
        <v>147</v>
      </c>
      <c r="C59" s="46">
        <v>2</v>
      </c>
      <c r="D59" s="46">
        <v>2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7">
        <v>0</v>
      </c>
      <c r="O59" s="46"/>
      <c r="P59" s="39"/>
    </row>
    <row r="60" spans="2:16">
      <c r="B60" s="45" t="s">
        <v>148</v>
      </c>
      <c r="C60" s="46">
        <v>9</v>
      </c>
      <c r="D60" s="46">
        <v>6</v>
      </c>
      <c r="E60" s="46">
        <v>0</v>
      </c>
      <c r="F60" s="46">
        <v>0</v>
      </c>
      <c r="G60" s="46">
        <v>0</v>
      </c>
      <c r="H60" s="46">
        <v>0</v>
      </c>
      <c r="I60" s="46">
        <v>1</v>
      </c>
      <c r="J60" s="46">
        <v>0</v>
      </c>
      <c r="K60" s="46">
        <v>0</v>
      </c>
      <c r="L60" s="46">
        <v>1</v>
      </c>
      <c r="M60" s="46">
        <v>1</v>
      </c>
      <c r="N60" s="47">
        <v>0</v>
      </c>
      <c r="O60" s="46"/>
      <c r="P60" s="39"/>
    </row>
    <row r="61" spans="2:16">
      <c r="B61" s="45" t="s">
        <v>35</v>
      </c>
      <c r="C61" s="46">
        <v>560</v>
      </c>
      <c r="D61" s="46">
        <v>242</v>
      </c>
      <c r="E61" s="46">
        <v>37</v>
      </c>
      <c r="F61" s="46">
        <v>40</v>
      </c>
      <c r="G61" s="46">
        <v>33</v>
      </c>
      <c r="H61" s="46">
        <v>118</v>
      </c>
      <c r="I61" s="46">
        <v>24</v>
      </c>
      <c r="J61" s="46">
        <v>17</v>
      </c>
      <c r="K61" s="46">
        <v>12</v>
      </c>
      <c r="L61" s="46">
        <v>12</v>
      </c>
      <c r="M61" s="46">
        <v>11</v>
      </c>
      <c r="N61" s="47">
        <v>14</v>
      </c>
      <c r="O61" s="46"/>
      <c r="P61" s="39"/>
    </row>
    <row r="62" spans="2:16">
      <c r="B62" s="45" t="s">
        <v>80</v>
      </c>
      <c r="C62" s="46">
        <v>84</v>
      </c>
      <c r="D62" s="46">
        <v>44</v>
      </c>
      <c r="E62" s="46">
        <v>2</v>
      </c>
      <c r="F62" s="46">
        <v>6</v>
      </c>
      <c r="G62" s="46">
        <v>7</v>
      </c>
      <c r="H62" s="46">
        <v>11</v>
      </c>
      <c r="I62" s="46">
        <v>1</v>
      </c>
      <c r="J62" s="46">
        <v>5</v>
      </c>
      <c r="K62" s="46">
        <v>1</v>
      </c>
      <c r="L62" s="46">
        <v>3</v>
      </c>
      <c r="M62" s="46">
        <v>3</v>
      </c>
      <c r="N62" s="47">
        <v>1</v>
      </c>
      <c r="O62" s="46"/>
      <c r="P62" s="39"/>
    </row>
    <row r="63" spans="2:16">
      <c r="B63" s="45" t="s">
        <v>27</v>
      </c>
      <c r="C63" s="46">
        <v>388</v>
      </c>
      <c r="D63" s="46">
        <v>219</v>
      </c>
      <c r="E63" s="46">
        <v>22</v>
      </c>
      <c r="F63" s="46">
        <v>22</v>
      </c>
      <c r="G63" s="46">
        <v>15</v>
      </c>
      <c r="H63" s="46">
        <v>43</v>
      </c>
      <c r="I63" s="46">
        <v>14</v>
      </c>
      <c r="J63" s="46">
        <v>10</v>
      </c>
      <c r="K63" s="46">
        <v>12</v>
      </c>
      <c r="L63" s="46">
        <v>9</v>
      </c>
      <c r="M63" s="46">
        <v>13</v>
      </c>
      <c r="N63" s="47">
        <v>9</v>
      </c>
      <c r="O63" s="46"/>
      <c r="P63" s="39"/>
    </row>
    <row r="64" spans="2:16">
      <c r="B64" s="45" t="s">
        <v>23</v>
      </c>
      <c r="C64" s="46">
        <v>129</v>
      </c>
      <c r="D64" s="46">
        <v>83</v>
      </c>
      <c r="E64" s="46">
        <v>3</v>
      </c>
      <c r="F64" s="46">
        <v>3</v>
      </c>
      <c r="G64" s="46">
        <v>5</v>
      </c>
      <c r="H64" s="46">
        <v>18</v>
      </c>
      <c r="I64" s="46">
        <v>1</v>
      </c>
      <c r="J64" s="46">
        <v>4</v>
      </c>
      <c r="K64" s="46">
        <v>2</v>
      </c>
      <c r="L64" s="46">
        <v>4</v>
      </c>
      <c r="M64" s="46">
        <v>3</v>
      </c>
      <c r="N64" s="47">
        <v>3</v>
      </c>
      <c r="O64" s="46"/>
      <c r="P64" s="39"/>
    </row>
    <row r="65" spans="2:16">
      <c r="B65" s="45" t="s">
        <v>31</v>
      </c>
      <c r="C65" s="46">
        <v>692</v>
      </c>
      <c r="D65" s="46">
        <v>417</v>
      </c>
      <c r="E65" s="46">
        <v>34</v>
      </c>
      <c r="F65" s="46">
        <v>33</v>
      </c>
      <c r="G65" s="46">
        <v>35</v>
      </c>
      <c r="H65" s="46">
        <v>82</v>
      </c>
      <c r="I65" s="46">
        <v>17</v>
      </c>
      <c r="J65" s="46">
        <v>24</v>
      </c>
      <c r="K65" s="46">
        <v>14</v>
      </c>
      <c r="L65" s="46">
        <v>12</v>
      </c>
      <c r="M65" s="46">
        <v>12</v>
      </c>
      <c r="N65" s="47">
        <v>12</v>
      </c>
      <c r="O65" s="46"/>
      <c r="P65" s="39"/>
    </row>
    <row r="66" spans="2:16" ht="15.75" thickBot="1">
      <c r="B66" s="187" t="s">
        <v>81</v>
      </c>
      <c r="C66" s="51">
        <v>194</v>
      </c>
      <c r="D66" s="51">
        <v>112</v>
      </c>
      <c r="E66" s="51">
        <v>11</v>
      </c>
      <c r="F66" s="51">
        <v>10.666666666666629</v>
      </c>
      <c r="G66" s="51">
        <v>12</v>
      </c>
      <c r="H66" s="51">
        <v>14</v>
      </c>
      <c r="I66" s="51">
        <v>5</v>
      </c>
      <c r="J66" s="51">
        <v>9</v>
      </c>
      <c r="K66" s="51">
        <v>9</v>
      </c>
      <c r="L66" s="51">
        <v>4</v>
      </c>
      <c r="M66" s="51">
        <v>5</v>
      </c>
      <c r="N66" s="52">
        <v>2</v>
      </c>
      <c r="O66" s="46"/>
      <c r="P66" s="39"/>
    </row>
    <row r="67" spans="2:16" ht="8.25" customHeight="1"/>
    <row r="68" spans="2:16" ht="19.5" customHeight="1">
      <c r="B68" s="618" t="s">
        <v>82</v>
      </c>
      <c r="C68" s="618"/>
      <c r="D68" s="618"/>
      <c r="E68" s="618"/>
      <c r="F68" s="618"/>
      <c r="G68" s="618"/>
      <c r="H68" s="618"/>
      <c r="I68" s="618"/>
      <c r="J68" s="618"/>
      <c r="K68" s="618"/>
      <c r="L68" s="618"/>
      <c r="M68" s="618"/>
      <c r="N68" s="618"/>
      <c r="O68" s="444"/>
    </row>
    <row r="69" spans="2:16">
      <c r="B69" s="618" t="s">
        <v>59</v>
      </c>
      <c r="C69" s="618"/>
      <c r="D69" s="618"/>
      <c r="E69" s="618"/>
      <c r="F69" s="618"/>
      <c r="G69" s="618"/>
      <c r="H69" s="618"/>
      <c r="I69" s="618"/>
    </row>
  </sheetData>
  <mergeCells count="8">
    <mergeCell ref="P41:W41"/>
    <mergeCell ref="B68:N68"/>
    <mergeCell ref="B69:I69"/>
    <mergeCell ref="B1:N1"/>
    <mergeCell ref="B2:N2"/>
    <mergeCell ref="B4:B5"/>
    <mergeCell ref="C4:C5"/>
    <mergeCell ref="D4:N4"/>
  </mergeCells>
  <pageMargins left="0.7" right="0.7" top="0.75" bottom="0.75" header="0.3" footer="0.3"/>
  <pageSetup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>
  <dimension ref="B1:N38"/>
  <sheetViews>
    <sheetView showGridLines="0" workbookViewId="0">
      <selection activeCell="P44" sqref="P44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13">
      <c r="B1" s="615" t="s">
        <v>517</v>
      </c>
      <c r="C1" s="615"/>
      <c r="D1" s="615"/>
      <c r="E1" s="615"/>
      <c r="F1" s="615"/>
      <c r="G1" s="188"/>
      <c r="H1" s="188"/>
      <c r="I1" s="188"/>
      <c r="J1" s="188"/>
      <c r="K1" s="188"/>
      <c r="L1" s="188"/>
      <c r="M1" s="188"/>
    </row>
    <row r="2" spans="2:13">
      <c r="B2" s="619" t="s">
        <v>520</v>
      </c>
      <c r="C2" s="619"/>
      <c r="D2" s="619"/>
      <c r="E2" s="619"/>
      <c r="F2" s="619"/>
      <c r="G2" s="189"/>
      <c r="H2" s="189"/>
      <c r="I2" s="189"/>
      <c r="J2" s="189"/>
      <c r="K2" s="189"/>
      <c r="L2" s="189"/>
      <c r="M2" s="189"/>
    </row>
    <row r="3" spans="2:13" ht="15.75" thickBot="1"/>
    <row r="4" spans="2:13" ht="15.75" customHeight="1" thickBot="1">
      <c r="B4" s="813" t="s">
        <v>6</v>
      </c>
      <c r="C4" s="815" t="s">
        <v>9</v>
      </c>
      <c r="D4" s="826" t="s">
        <v>84</v>
      </c>
      <c r="E4" s="827"/>
      <c r="F4" s="830"/>
      <c r="G4" s="66"/>
    </row>
    <row r="5" spans="2:13" ht="24.75" thickBot="1">
      <c r="B5" s="814"/>
      <c r="C5" s="816"/>
      <c r="D5" s="507" t="s">
        <v>85</v>
      </c>
      <c r="E5" s="507" t="s">
        <v>86</v>
      </c>
      <c r="F5" s="509" t="s">
        <v>87</v>
      </c>
      <c r="G5" s="66"/>
    </row>
    <row r="6" spans="2:13">
      <c r="B6" s="67" t="s">
        <v>9</v>
      </c>
      <c r="C6" s="42">
        <f>SUM(C7:C17)</f>
        <v>7390.666666666667</v>
      </c>
      <c r="D6" s="42">
        <f>SUM(D7:D17)</f>
        <v>4250.4072656932831</v>
      </c>
      <c r="E6" s="42">
        <f t="shared" ref="E6:F6" si="0">SUM(E7:E17)</f>
        <v>2670.828815665137</v>
      </c>
      <c r="F6" s="43">
        <f t="shared" si="0"/>
        <v>469.43058530824686</v>
      </c>
      <c r="G6" s="66"/>
    </row>
    <row r="7" spans="2:13" ht="15.75" customHeight="1">
      <c r="B7" s="68" t="s">
        <v>475</v>
      </c>
      <c r="C7" s="69">
        <f t="shared" ref="C7:C17" si="1">SUM(D7:F7)</f>
        <v>4167</v>
      </c>
      <c r="D7" s="69">
        <v>2461.3106866537719</v>
      </c>
      <c r="E7" s="69">
        <v>1497.1378143133463</v>
      </c>
      <c r="F7" s="70">
        <v>208.55149903288202</v>
      </c>
      <c r="G7" s="66"/>
    </row>
    <row r="8" spans="2:13" ht="15.75" customHeight="1">
      <c r="B8" s="68" t="s">
        <v>507</v>
      </c>
      <c r="C8" s="69">
        <f t="shared" si="1"/>
        <v>394.00000000000006</v>
      </c>
      <c r="D8" s="69">
        <v>236.4</v>
      </c>
      <c r="E8" s="69">
        <v>156.58974358974359</v>
      </c>
      <c r="F8" s="70">
        <v>1.0102564102564102</v>
      </c>
      <c r="G8" s="66"/>
    </row>
    <row r="9" spans="2:13" ht="15.75" customHeight="1">
      <c r="B9" s="68" t="s">
        <v>506</v>
      </c>
      <c r="C9" s="69">
        <f t="shared" si="1"/>
        <v>413.66666666666669</v>
      </c>
      <c r="D9" s="69">
        <v>240.56727073036794</v>
      </c>
      <c r="E9" s="69">
        <v>130.16529379461835</v>
      </c>
      <c r="F9" s="70">
        <v>42.934102141680398</v>
      </c>
      <c r="G9" s="66"/>
    </row>
    <row r="10" spans="2:13" ht="15.75" customHeight="1">
      <c r="B10" s="68" t="s">
        <v>508</v>
      </c>
      <c r="C10" s="69">
        <f t="shared" si="1"/>
        <v>360.00000000000006</v>
      </c>
      <c r="D10" s="69">
        <v>175.38461538461539</v>
      </c>
      <c r="E10" s="69">
        <v>150.76923076923077</v>
      </c>
      <c r="F10" s="70">
        <v>33.846153846153847</v>
      </c>
      <c r="G10" s="66"/>
    </row>
    <row r="11" spans="2:13" ht="15.75" customHeight="1">
      <c r="B11" s="68" t="s">
        <v>505</v>
      </c>
      <c r="C11" s="69">
        <f t="shared" si="1"/>
        <v>943</v>
      </c>
      <c r="D11" s="69">
        <v>524.55626326963909</v>
      </c>
      <c r="E11" s="69">
        <v>343.36411889596604</v>
      </c>
      <c r="F11" s="70">
        <v>75.079617834394909</v>
      </c>
      <c r="G11" s="66"/>
    </row>
    <row r="12" spans="2:13" ht="15.75" customHeight="1">
      <c r="B12" s="68" t="s">
        <v>510</v>
      </c>
      <c r="C12" s="69">
        <f t="shared" si="1"/>
        <v>220</v>
      </c>
      <c r="D12" s="69">
        <v>108.49315068493151</v>
      </c>
      <c r="E12" s="69">
        <v>94.429223744292244</v>
      </c>
      <c r="F12" s="70">
        <v>17.077625570776256</v>
      </c>
      <c r="G12" s="66"/>
    </row>
    <row r="13" spans="2:13" ht="15.75" customHeight="1">
      <c r="B13" s="68" t="s">
        <v>509</v>
      </c>
      <c r="C13" s="69">
        <f t="shared" si="1"/>
        <v>240</v>
      </c>
      <c r="D13" s="69">
        <v>126.69527896995709</v>
      </c>
      <c r="E13" s="69">
        <v>81.373390557939913</v>
      </c>
      <c r="F13" s="70">
        <v>31.931330472103003</v>
      </c>
      <c r="G13" s="66"/>
    </row>
    <row r="14" spans="2:13" ht="15.75" customHeight="1">
      <c r="B14" s="68" t="s">
        <v>514</v>
      </c>
      <c r="C14" s="69">
        <f t="shared" si="1"/>
        <v>152</v>
      </c>
      <c r="D14" s="69">
        <v>79</v>
      </c>
      <c r="E14" s="69">
        <v>71</v>
      </c>
      <c r="F14" s="70">
        <v>2</v>
      </c>
      <c r="G14" s="66"/>
    </row>
    <row r="15" spans="2:13">
      <c r="B15" s="68" t="s">
        <v>512</v>
      </c>
      <c r="C15" s="69">
        <f t="shared" si="1"/>
        <v>169</v>
      </c>
      <c r="D15" s="69">
        <v>112</v>
      </c>
      <c r="E15" s="69">
        <v>48</v>
      </c>
      <c r="F15" s="70">
        <v>9</v>
      </c>
      <c r="G15" s="66"/>
    </row>
    <row r="16" spans="2:13">
      <c r="B16" s="68" t="s">
        <v>511</v>
      </c>
      <c r="C16" s="69">
        <f t="shared" si="1"/>
        <v>173</v>
      </c>
      <c r="D16" s="69">
        <v>110</v>
      </c>
      <c r="E16" s="69">
        <v>42</v>
      </c>
      <c r="F16" s="70">
        <v>21</v>
      </c>
      <c r="G16" s="66"/>
    </row>
    <row r="17" spans="2:13" ht="15.75" thickBot="1">
      <c r="B17" s="71" t="s">
        <v>513</v>
      </c>
      <c r="C17" s="72">
        <f t="shared" si="1"/>
        <v>159</v>
      </c>
      <c r="D17" s="72">
        <v>76</v>
      </c>
      <c r="E17" s="72">
        <v>56</v>
      </c>
      <c r="F17" s="73">
        <v>27</v>
      </c>
      <c r="G17" s="66"/>
    </row>
    <row r="18" spans="2:13" ht="8.25" customHeight="1"/>
    <row r="19" spans="2:13" ht="26.25" customHeight="1">
      <c r="B19" s="618"/>
      <c r="C19" s="618"/>
      <c r="D19" s="618"/>
      <c r="E19" s="618"/>
      <c r="F19" s="618"/>
      <c r="G19" s="510"/>
      <c r="H19" s="618"/>
      <c r="I19" s="618"/>
      <c r="J19" s="618"/>
      <c r="K19" s="618"/>
      <c r="L19" s="618"/>
      <c r="M19" s="618"/>
    </row>
    <row r="20" spans="2:13">
      <c r="B20" s="75"/>
    </row>
    <row r="21" spans="2:13" ht="15.75" thickBot="1"/>
    <row r="22" spans="2:13" ht="15.75" thickBot="1">
      <c r="B22" s="754" t="s">
        <v>6</v>
      </c>
      <c r="C22" s="631" t="s">
        <v>9</v>
      </c>
      <c r="D22" s="832" t="s">
        <v>521</v>
      </c>
      <c r="E22" s="833"/>
      <c r="F22" s="834"/>
    </row>
    <row r="23" spans="2:13" ht="27.75" customHeight="1" thickBot="1">
      <c r="B23" s="831"/>
      <c r="C23" s="682"/>
      <c r="D23" s="203" t="s">
        <v>85</v>
      </c>
      <c r="E23" s="203" t="s">
        <v>86</v>
      </c>
      <c r="F23" s="511" t="s">
        <v>87</v>
      </c>
    </row>
    <row r="24" spans="2:13" ht="23.25" customHeight="1">
      <c r="B24" s="354" t="s">
        <v>9</v>
      </c>
      <c r="C24" s="512">
        <f>SUM(D24:F24)</f>
        <v>0.99999999999999989</v>
      </c>
      <c r="D24" s="512">
        <f>+D6/$C$6</f>
        <v>0.57510471753021142</v>
      </c>
      <c r="E24" s="512">
        <f>+E6/$C$6</f>
        <v>0.36137860576381969</v>
      </c>
      <c r="F24" s="133">
        <f>+F6/$C$6</f>
        <v>6.3516676705968819E-2</v>
      </c>
    </row>
    <row r="25" spans="2:13">
      <c r="B25" s="68" t="s">
        <v>475</v>
      </c>
      <c r="C25" s="512">
        <f t="shared" ref="C25:C35" si="2">SUM(D25:F25)</f>
        <v>0.99999999999999989</v>
      </c>
      <c r="D25" s="512">
        <f>+D7/$C$7</f>
        <v>0.59066731141199225</v>
      </c>
      <c r="E25" s="512">
        <f t="shared" ref="E25:F25" si="3">+E7/$C$7</f>
        <v>0.359284332688588</v>
      </c>
      <c r="F25" s="133">
        <f t="shared" si="3"/>
        <v>5.0048355899419729E-2</v>
      </c>
    </row>
    <row r="26" spans="2:13">
      <c r="B26" s="68" t="s">
        <v>507</v>
      </c>
      <c r="C26" s="512">
        <f t="shared" si="2"/>
        <v>0.99999999999999989</v>
      </c>
      <c r="D26" s="512">
        <f>+D8/$C$8</f>
        <v>0.6</v>
      </c>
      <c r="E26" s="512">
        <f t="shared" ref="E26:F26" si="4">+E8/$C$8</f>
        <v>0.39743589743589736</v>
      </c>
      <c r="F26" s="133">
        <f t="shared" si="4"/>
        <v>2.5641025641025637E-3</v>
      </c>
    </row>
    <row r="27" spans="2:13">
      <c r="B27" s="68" t="s">
        <v>506</v>
      </c>
      <c r="C27" s="512">
        <f t="shared" si="2"/>
        <v>1</v>
      </c>
      <c r="D27" s="512">
        <f>+D9/$C$9</f>
        <v>0.58154859967051065</v>
      </c>
      <c r="E27" s="512">
        <f t="shared" ref="E27:F27" si="5">+E9/$C$9</f>
        <v>0.31466227347611203</v>
      </c>
      <c r="F27" s="133">
        <f t="shared" si="5"/>
        <v>0.10378912685337727</v>
      </c>
    </row>
    <row r="28" spans="2:13">
      <c r="B28" s="68" t="s">
        <v>508</v>
      </c>
      <c r="C28" s="512">
        <f t="shared" si="2"/>
        <v>0.99999999999999989</v>
      </c>
      <c r="D28" s="512">
        <f>+D10/$C$10</f>
        <v>0.48717948717948711</v>
      </c>
      <c r="E28" s="512">
        <f t="shared" ref="E28:F28" si="6">+E10/$C$10</f>
        <v>0.41880341880341876</v>
      </c>
      <c r="F28" s="133">
        <f t="shared" si="6"/>
        <v>9.4017094017094002E-2</v>
      </c>
    </row>
    <row r="29" spans="2:13">
      <c r="B29" s="68" t="s">
        <v>505</v>
      </c>
      <c r="C29" s="512">
        <f t="shared" si="2"/>
        <v>1</v>
      </c>
      <c r="D29" s="512">
        <f>+D11/$C$11</f>
        <v>0.5562632696390658</v>
      </c>
      <c r="E29" s="512">
        <f t="shared" ref="E29:F29" si="7">+E11/$C$11</f>
        <v>0.36411889596602975</v>
      </c>
      <c r="F29" s="133">
        <f t="shared" si="7"/>
        <v>7.9617834394904469E-2</v>
      </c>
    </row>
    <row r="30" spans="2:13">
      <c r="B30" s="68" t="s">
        <v>510</v>
      </c>
      <c r="C30" s="512">
        <f t="shared" si="2"/>
        <v>1</v>
      </c>
      <c r="D30" s="512">
        <f>+D12/$C$12</f>
        <v>0.49315068493150688</v>
      </c>
      <c r="E30" s="512">
        <f t="shared" ref="E30:F30" si="8">+E12/$C$12</f>
        <v>0.42922374429223747</v>
      </c>
      <c r="F30" s="133">
        <f t="shared" si="8"/>
        <v>7.7625570776255703E-2</v>
      </c>
    </row>
    <row r="31" spans="2:13">
      <c r="B31" s="68" t="s">
        <v>509</v>
      </c>
      <c r="C31" s="512">
        <f t="shared" si="2"/>
        <v>1</v>
      </c>
      <c r="D31" s="512">
        <f>+D13/$C$13</f>
        <v>0.52789699570815452</v>
      </c>
      <c r="E31" s="512">
        <f t="shared" ref="E31:F31" si="9">+E13/$C$13</f>
        <v>0.33905579399141633</v>
      </c>
      <c r="F31" s="133">
        <f t="shared" si="9"/>
        <v>0.13304721030042918</v>
      </c>
    </row>
    <row r="32" spans="2:13">
      <c r="B32" s="68" t="s">
        <v>514</v>
      </c>
      <c r="C32" s="512">
        <f t="shared" si="2"/>
        <v>1</v>
      </c>
      <c r="D32" s="512">
        <f>+D14/$C$14</f>
        <v>0.51973684210526316</v>
      </c>
      <c r="E32" s="512">
        <f t="shared" ref="E32:F32" si="10">+E14/$C$14</f>
        <v>0.46710526315789475</v>
      </c>
      <c r="F32" s="133">
        <f t="shared" si="10"/>
        <v>1.3157894736842105E-2</v>
      </c>
    </row>
    <row r="33" spans="2:14">
      <c r="B33" s="68" t="s">
        <v>512</v>
      </c>
      <c r="C33" s="512">
        <f t="shared" si="2"/>
        <v>1</v>
      </c>
      <c r="D33" s="512">
        <f>+D15/$C$15</f>
        <v>0.66272189349112431</v>
      </c>
      <c r="E33" s="512">
        <f t="shared" ref="E33:F33" si="11">+E15/$C$15</f>
        <v>0.28402366863905326</v>
      </c>
      <c r="F33" s="133">
        <f t="shared" si="11"/>
        <v>5.3254437869822487E-2</v>
      </c>
    </row>
    <row r="34" spans="2:14">
      <c r="B34" s="68" t="s">
        <v>511</v>
      </c>
      <c r="C34" s="512">
        <f t="shared" si="2"/>
        <v>1</v>
      </c>
      <c r="D34" s="512">
        <f>+D16/$C$16</f>
        <v>0.63583815028901736</v>
      </c>
      <c r="E34" s="512">
        <f t="shared" ref="E34:F34" si="12">+E16/$C$16</f>
        <v>0.24277456647398843</v>
      </c>
      <c r="F34" s="133">
        <f t="shared" si="12"/>
        <v>0.12138728323699421</v>
      </c>
    </row>
    <row r="35" spans="2:14" ht="15.75" thickBot="1">
      <c r="B35" s="71" t="s">
        <v>513</v>
      </c>
      <c r="C35" s="513">
        <f t="shared" si="2"/>
        <v>1</v>
      </c>
      <c r="D35" s="513">
        <f>+D17/$C$17</f>
        <v>0.4779874213836478</v>
      </c>
      <c r="E35" s="513">
        <f t="shared" ref="E35:F35" si="13">+E17/$C$17</f>
        <v>0.3522012578616352</v>
      </c>
      <c r="F35" s="136">
        <f t="shared" si="13"/>
        <v>0.16981132075471697</v>
      </c>
    </row>
    <row r="38" spans="2:14" ht="18.75" customHeight="1">
      <c r="H38" s="618"/>
      <c r="I38" s="618"/>
      <c r="J38" s="618"/>
      <c r="K38" s="618"/>
      <c r="L38" s="618"/>
      <c r="M38" s="618"/>
      <c r="N38" s="618"/>
    </row>
  </sheetData>
  <mergeCells count="11">
    <mergeCell ref="H19:M19"/>
    <mergeCell ref="B22:B23"/>
    <mergeCell ref="C22:C23"/>
    <mergeCell ref="D22:F22"/>
    <mergeCell ref="H38:N38"/>
    <mergeCell ref="B19:F19"/>
    <mergeCell ref="B1:F1"/>
    <mergeCell ref="B2:F2"/>
    <mergeCell ref="B4:B5"/>
    <mergeCell ref="C4:C5"/>
    <mergeCell ref="D4:F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>
  <dimension ref="B1:Q79"/>
  <sheetViews>
    <sheetView showGridLines="0" topLeftCell="A7" workbookViewId="0">
      <selection activeCell="H44" sqref="H44"/>
    </sheetView>
  </sheetViews>
  <sheetFormatPr baseColWidth="10" defaultRowHeight="15"/>
  <cols>
    <col min="2" max="2" width="18.140625" style="53" customWidth="1"/>
    <col min="3" max="3" width="10.85546875" style="53" customWidth="1"/>
    <col min="4" max="14" width="11" customWidth="1"/>
  </cols>
  <sheetData>
    <row r="1" spans="2:16">
      <c r="B1" s="615" t="s">
        <v>519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2:16">
      <c r="B2" s="812" t="s">
        <v>523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101"/>
      <c r="P2" s="102"/>
    </row>
    <row r="3" spans="2:16" ht="15.75" thickBot="1"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102"/>
    </row>
    <row r="4" spans="2:16" ht="15.75" thickBot="1">
      <c r="B4" s="823" t="s">
        <v>89</v>
      </c>
      <c r="C4" s="815" t="s">
        <v>9</v>
      </c>
      <c r="D4" s="826" t="s">
        <v>6</v>
      </c>
      <c r="E4" s="827"/>
      <c r="F4" s="827"/>
      <c r="G4" s="827"/>
      <c r="H4" s="827"/>
      <c r="I4" s="827"/>
      <c r="J4" s="827"/>
      <c r="K4" s="827"/>
      <c r="L4" s="827"/>
      <c r="M4" s="827"/>
      <c r="N4" s="830"/>
      <c r="P4" s="102"/>
    </row>
    <row r="5" spans="2:16" ht="24.75" thickBot="1">
      <c r="B5" s="824"/>
      <c r="C5" s="825"/>
      <c r="D5" s="507" t="s">
        <v>475</v>
      </c>
      <c r="E5" s="507" t="s">
        <v>507</v>
      </c>
      <c r="F5" s="507" t="s">
        <v>506</v>
      </c>
      <c r="G5" s="507" t="s">
        <v>508</v>
      </c>
      <c r="H5" s="507" t="s">
        <v>505</v>
      </c>
      <c r="I5" s="507" t="s">
        <v>510</v>
      </c>
      <c r="J5" s="507" t="s">
        <v>509</v>
      </c>
      <c r="K5" s="507" t="s">
        <v>514</v>
      </c>
      <c r="L5" s="507" t="s">
        <v>512</v>
      </c>
      <c r="M5" s="507" t="s">
        <v>511</v>
      </c>
      <c r="N5" s="508" t="s">
        <v>513</v>
      </c>
      <c r="P5" s="102"/>
    </row>
    <row r="6" spans="2:16" ht="16.5" customHeight="1">
      <c r="B6" s="67" t="s">
        <v>9</v>
      </c>
      <c r="C6" s="103">
        <f>SUM(C7:C17)</f>
        <v>7390.666666666667</v>
      </c>
      <c r="D6" s="103">
        <f t="shared" ref="D6:N6" si="0">SUM(D7:D17)</f>
        <v>4167</v>
      </c>
      <c r="E6" s="103">
        <f t="shared" si="0"/>
        <v>394</v>
      </c>
      <c r="F6" s="103">
        <f t="shared" si="0"/>
        <v>413.66666666666663</v>
      </c>
      <c r="G6" s="103">
        <f t="shared" si="0"/>
        <v>360</v>
      </c>
      <c r="H6" s="103">
        <f t="shared" si="0"/>
        <v>943</v>
      </c>
      <c r="I6" s="103">
        <f t="shared" si="0"/>
        <v>220</v>
      </c>
      <c r="J6" s="103">
        <f t="shared" si="0"/>
        <v>240</v>
      </c>
      <c r="K6" s="103">
        <f t="shared" si="0"/>
        <v>152</v>
      </c>
      <c r="L6" s="103">
        <f t="shared" si="0"/>
        <v>169</v>
      </c>
      <c r="M6" s="103">
        <f t="shared" si="0"/>
        <v>173</v>
      </c>
      <c r="N6" s="104">
        <f t="shared" si="0"/>
        <v>159</v>
      </c>
      <c r="P6" s="102"/>
    </row>
    <row r="7" spans="2:16" ht="18.75" customHeight="1">
      <c r="B7" s="68" t="s">
        <v>90</v>
      </c>
      <c r="C7" s="106">
        <f>SUM(D7:N7)</f>
        <v>5258</v>
      </c>
      <c r="D7" s="106">
        <v>2896</v>
      </c>
      <c r="E7" s="106">
        <v>306</v>
      </c>
      <c r="F7" s="106">
        <v>288</v>
      </c>
      <c r="G7" s="106">
        <v>263</v>
      </c>
      <c r="H7" s="106">
        <v>704</v>
      </c>
      <c r="I7" s="106">
        <v>176</v>
      </c>
      <c r="J7" s="106">
        <v>175</v>
      </c>
      <c r="K7" s="106">
        <v>121</v>
      </c>
      <c r="L7" s="106">
        <v>121</v>
      </c>
      <c r="M7" s="106">
        <v>106</v>
      </c>
      <c r="N7" s="107">
        <v>102</v>
      </c>
      <c r="P7" s="102"/>
    </row>
    <row r="8" spans="2:16" ht="18.75" customHeight="1">
      <c r="B8" s="68" t="s">
        <v>91</v>
      </c>
      <c r="C8" s="106">
        <f t="shared" ref="C8:C17" si="1">SUM(D8:N8)</f>
        <v>1171</v>
      </c>
      <c r="D8" s="106">
        <v>665</v>
      </c>
      <c r="E8" s="106">
        <v>37</v>
      </c>
      <c r="F8" s="106">
        <v>84</v>
      </c>
      <c r="G8" s="106">
        <v>48</v>
      </c>
      <c r="H8" s="106">
        <v>146</v>
      </c>
      <c r="I8" s="106">
        <v>22</v>
      </c>
      <c r="J8" s="106">
        <v>44</v>
      </c>
      <c r="K8" s="106">
        <v>14</v>
      </c>
      <c r="L8" s="106">
        <v>34</v>
      </c>
      <c r="M8" s="106">
        <v>41</v>
      </c>
      <c r="N8" s="107">
        <v>36</v>
      </c>
      <c r="P8" s="102"/>
    </row>
    <row r="9" spans="2:16" ht="18.75" customHeight="1">
      <c r="B9" s="68" t="s">
        <v>92</v>
      </c>
      <c r="C9" s="106">
        <f t="shared" si="1"/>
        <v>538</v>
      </c>
      <c r="D9" s="106">
        <v>336</v>
      </c>
      <c r="E9" s="106">
        <v>33</v>
      </c>
      <c r="F9" s="106">
        <v>19</v>
      </c>
      <c r="G9" s="106">
        <v>31</v>
      </c>
      <c r="H9" s="106">
        <v>55</v>
      </c>
      <c r="I9" s="106">
        <v>13</v>
      </c>
      <c r="J9" s="106">
        <v>8</v>
      </c>
      <c r="K9" s="106">
        <v>4</v>
      </c>
      <c r="L9" s="106">
        <v>7</v>
      </c>
      <c r="M9" s="106">
        <v>19</v>
      </c>
      <c r="N9" s="107">
        <v>13</v>
      </c>
      <c r="P9" s="102"/>
    </row>
    <row r="10" spans="2:16" ht="18.75" customHeight="1">
      <c r="B10" s="68" t="s">
        <v>93</v>
      </c>
      <c r="C10" s="106">
        <f t="shared" si="1"/>
        <v>83</v>
      </c>
      <c r="D10" s="106">
        <v>60</v>
      </c>
      <c r="E10" s="106">
        <v>3</v>
      </c>
      <c r="F10" s="106">
        <v>2</v>
      </c>
      <c r="G10" s="106">
        <v>3</v>
      </c>
      <c r="H10" s="106">
        <v>7</v>
      </c>
      <c r="I10" s="106">
        <v>2</v>
      </c>
      <c r="J10" s="106">
        <v>0</v>
      </c>
      <c r="K10" s="106">
        <v>1</v>
      </c>
      <c r="L10" s="106">
        <v>0</v>
      </c>
      <c r="M10" s="106">
        <v>1</v>
      </c>
      <c r="N10" s="107">
        <v>4</v>
      </c>
      <c r="P10" s="102"/>
    </row>
    <row r="11" spans="2:16" ht="18.75" customHeight="1">
      <c r="B11" s="68" t="s">
        <v>94</v>
      </c>
      <c r="C11" s="106">
        <f t="shared" si="1"/>
        <v>46</v>
      </c>
      <c r="D11" s="106">
        <v>27</v>
      </c>
      <c r="E11" s="106">
        <v>0</v>
      </c>
      <c r="F11" s="106">
        <v>4</v>
      </c>
      <c r="G11" s="106">
        <v>0</v>
      </c>
      <c r="H11" s="106">
        <v>10</v>
      </c>
      <c r="I11" s="106">
        <v>0</v>
      </c>
      <c r="J11" s="106">
        <v>1</v>
      </c>
      <c r="K11" s="106">
        <v>2</v>
      </c>
      <c r="L11" s="106">
        <v>0</v>
      </c>
      <c r="M11" s="106">
        <v>1</v>
      </c>
      <c r="N11" s="107">
        <v>1</v>
      </c>
      <c r="P11" s="102"/>
    </row>
    <row r="12" spans="2:16" ht="18.75" customHeight="1">
      <c r="B12" s="68" t="s">
        <v>95</v>
      </c>
      <c r="C12" s="106">
        <f t="shared" si="1"/>
        <v>28</v>
      </c>
      <c r="D12" s="106">
        <v>22</v>
      </c>
      <c r="E12" s="106">
        <v>2</v>
      </c>
      <c r="F12" s="106">
        <v>1</v>
      </c>
      <c r="G12" s="106">
        <v>0</v>
      </c>
      <c r="H12" s="106">
        <v>1</v>
      </c>
      <c r="I12" s="106">
        <v>0</v>
      </c>
      <c r="J12" s="106">
        <v>1</v>
      </c>
      <c r="K12" s="106">
        <v>0</v>
      </c>
      <c r="L12" s="106">
        <v>1</v>
      </c>
      <c r="M12" s="106">
        <v>0</v>
      </c>
      <c r="N12" s="107">
        <v>0</v>
      </c>
      <c r="P12" s="102"/>
    </row>
    <row r="13" spans="2:16" ht="18.75" customHeight="1">
      <c r="B13" s="68" t="s">
        <v>96</v>
      </c>
      <c r="C13" s="106">
        <f t="shared" si="1"/>
        <v>29</v>
      </c>
      <c r="D13" s="106">
        <v>26</v>
      </c>
      <c r="E13" s="106">
        <v>0</v>
      </c>
      <c r="F13" s="106">
        <v>1</v>
      </c>
      <c r="G13" s="106">
        <v>0</v>
      </c>
      <c r="H13" s="106">
        <v>1</v>
      </c>
      <c r="I13" s="106">
        <v>0</v>
      </c>
      <c r="J13" s="106">
        <v>1</v>
      </c>
      <c r="K13" s="106">
        <v>0</v>
      </c>
      <c r="L13" s="106">
        <v>0</v>
      </c>
      <c r="M13" s="106">
        <v>0</v>
      </c>
      <c r="N13" s="107">
        <v>0</v>
      </c>
      <c r="P13" s="102"/>
    </row>
    <row r="14" spans="2:16" ht="18.75" customHeight="1">
      <c r="B14" s="68" t="s">
        <v>97</v>
      </c>
      <c r="C14" s="106">
        <f t="shared" si="1"/>
        <v>11</v>
      </c>
      <c r="D14" s="106">
        <v>9</v>
      </c>
      <c r="E14" s="106">
        <v>1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1</v>
      </c>
      <c r="M14" s="106">
        <v>0</v>
      </c>
      <c r="N14" s="107">
        <v>0</v>
      </c>
      <c r="P14" s="102"/>
    </row>
    <row r="15" spans="2:16" ht="18.75" customHeight="1">
      <c r="B15" s="68" t="s">
        <v>98</v>
      </c>
      <c r="C15" s="106">
        <f t="shared" si="1"/>
        <v>4</v>
      </c>
      <c r="D15" s="106">
        <v>2</v>
      </c>
      <c r="E15" s="106">
        <v>1</v>
      </c>
      <c r="F15" s="106">
        <v>0</v>
      </c>
      <c r="G15" s="106">
        <v>0</v>
      </c>
      <c r="H15" s="106">
        <v>1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7">
        <v>0</v>
      </c>
      <c r="P15" s="102"/>
    </row>
    <row r="16" spans="2:16" ht="18.75" customHeight="1">
      <c r="B16" s="68" t="s">
        <v>99</v>
      </c>
      <c r="C16" s="106">
        <f t="shared" si="1"/>
        <v>4</v>
      </c>
      <c r="D16" s="106">
        <v>3</v>
      </c>
      <c r="E16" s="106">
        <v>0</v>
      </c>
      <c r="F16" s="106">
        <v>0</v>
      </c>
      <c r="G16" s="106">
        <v>1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7">
        <v>0</v>
      </c>
      <c r="P16" s="102"/>
    </row>
    <row r="17" spans="2:16" ht="15.75" thickBot="1">
      <c r="B17" s="71" t="s">
        <v>81</v>
      </c>
      <c r="C17" s="109">
        <f t="shared" si="1"/>
        <v>218.66666666666663</v>
      </c>
      <c r="D17" s="109">
        <v>121</v>
      </c>
      <c r="E17" s="109">
        <v>11</v>
      </c>
      <c r="F17" s="109">
        <v>14.666666666666629</v>
      </c>
      <c r="G17" s="109">
        <v>14</v>
      </c>
      <c r="H17" s="109">
        <v>18</v>
      </c>
      <c r="I17" s="109">
        <v>7</v>
      </c>
      <c r="J17" s="109">
        <v>10</v>
      </c>
      <c r="K17" s="109">
        <v>10</v>
      </c>
      <c r="L17" s="109">
        <v>5</v>
      </c>
      <c r="M17" s="109">
        <v>5</v>
      </c>
      <c r="N17" s="110">
        <v>3</v>
      </c>
      <c r="P17" s="102"/>
    </row>
    <row r="18" spans="2:16" ht="9" customHeight="1">
      <c r="P18" s="102"/>
    </row>
    <row r="19" spans="2:16" ht="15" customHeight="1">
      <c r="B19" s="618" t="s">
        <v>82</v>
      </c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</row>
    <row r="22" spans="2:16" ht="15.75" thickBot="1"/>
    <row r="23" spans="2:16">
      <c r="B23" s="629" t="s">
        <v>89</v>
      </c>
      <c r="C23" s="631" t="s">
        <v>9</v>
      </c>
    </row>
    <row r="24" spans="2:16">
      <c r="B24" s="630"/>
      <c r="C24" s="632"/>
    </row>
    <row r="25" spans="2:16">
      <c r="B25" s="111" t="s">
        <v>9</v>
      </c>
      <c r="C25" s="112">
        <v>1</v>
      </c>
    </row>
    <row r="26" spans="2:16" ht="18" customHeight="1">
      <c r="B26" s="113" t="s">
        <v>81</v>
      </c>
      <c r="C26" s="114">
        <v>2.9586866317878401E-2</v>
      </c>
    </row>
    <row r="27" spans="2:16">
      <c r="B27" s="113" t="s">
        <v>99</v>
      </c>
      <c r="C27" s="114">
        <v>5.4122316435143423E-4</v>
      </c>
    </row>
    <row r="28" spans="2:16">
      <c r="B28" s="113" t="s">
        <v>98</v>
      </c>
      <c r="C28" s="114">
        <v>5.4122316435143423E-4</v>
      </c>
    </row>
    <row r="29" spans="2:16">
      <c r="B29" s="113" t="s">
        <v>97</v>
      </c>
      <c r="C29" s="114">
        <v>1.4883637019664441E-3</v>
      </c>
    </row>
    <row r="30" spans="2:16">
      <c r="B30" s="113" t="s">
        <v>96</v>
      </c>
      <c r="C30" s="114">
        <v>3.923867941547898E-3</v>
      </c>
    </row>
    <row r="31" spans="2:16" ht="17.25" customHeight="1">
      <c r="B31" s="113" t="s">
        <v>95</v>
      </c>
      <c r="C31" s="114">
        <v>3.7885621504600395E-3</v>
      </c>
    </row>
    <row r="32" spans="2:16">
      <c r="B32" s="113" t="s">
        <v>94</v>
      </c>
      <c r="C32" s="114">
        <v>6.2240663900414933E-3</v>
      </c>
    </row>
    <row r="33" spans="2:12">
      <c r="B33" s="113" t="s">
        <v>93</v>
      </c>
      <c r="C33" s="114">
        <v>1.123038066029226E-2</v>
      </c>
    </row>
    <row r="34" spans="2:12">
      <c r="B34" s="113" t="s">
        <v>92</v>
      </c>
      <c r="C34" s="114">
        <v>7.2794515605267909E-2</v>
      </c>
    </row>
    <row r="35" spans="2:12">
      <c r="B35" s="113" t="s">
        <v>91</v>
      </c>
      <c r="C35" s="114">
        <v>0.15844308136388235</v>
      </c>
    </row>
    <row r="36" spans="2:12">
      <c r="B36" s="113" t="s">
        <v>90</v>
      </c>
      <c r="C36" s="114">
        <v>0.71143784953996025</v>
      </c>
    </row>
    <row r="37" spans="2:12">
      <c r="C37" s="115"/>
    </row>
    <row r="39" spans="2:12" ht="18" customHeight="1">
      <c r="B39"/>
      <c r="C39"/>
      <c r="G39" s="618" t="s">
        <v>82</v>
      </c>
      <c r="H39" s="618"/>
      <c r="I39" s="618"/>
      <c r="J39" s="618"/>
      <c r="K39" s="618"/>
      <c r="L39" s="618"/>
    </row>
    <row r="40" spans="2:12">
      <c r="B40"/>
      <c r="C40"/>
    </row>
    <row r="41" spans="2:12">
      <c r="B41"/>
      <c r="C41"/>
    </row>
    <row r="42" spans="2:12">
      <c r="B42"/>
      <c r="C42"/>
    </row>
    <row r="43" spans="2:12">
      <c r="B43"/>
      <c r="C43"/>
    </row>
    <row r="44" spans="2:12">
      <c r="B44"/>
      <c r="C44"/>
    </row>
    <row r="45" spans="2:12">
      <c r="B45"/>
      <c r="C45"/>
    </row>
    <row r="46" spans="2:12">
      <c r="B46"/>
      <c r="C46"/>
    </row>
    <row r="47" spans="2:12">
      <c r="B47"/>
      <c r="C47"/>
    </row>
    <row r="48" spans="2:12">
      <c r="B48"/>
      <c r="C48"/>
    </row>
    <row r="49" spans="2:17">
      <c r="B49"/>
      <c r="C49"/>
    </row>
    <row r="50" spans="2:17">
      <c r="B50"/>
      <c r="C50"/>
    </row>
    <row r="51" spans="2:17">
      <c r="B51"/>
      <c r="C51"/>
      <c r="Q51" s="75"/>
    </row>
    <row r="52" spans="2:17">
      <c r="B52"/>
      <c r="C52"/>
    </row>
    <row r="53" spans="2:17">
      <c r="B53"/>
      <c r="C53"/>
    </row>
    <row r="54" spans="2:17">
      <c r="B54"/>
      <c r="C54"/>
    </row>
    <row r="55" spans="2:17">
      <c r="B55"/>
      <c r="C55"/>
    </row>
    <row r="56" spans="2:17">
      <c r="B56"/>
      <c r="C56"/>
    </row>
    <row r="57" spans="2:17">
      <c r="B57"/>
      <c r="C57"/>
    </row>
    <row r="58" spans="2:17">
      <c r="B58"/>
      <c r="C58"/>
    </row>
    <row r="59" spans="2:17">
      <c r="B59"/>
      <c r="C59"/>
    </row>
    <row r="60" spans="2:17">
      <c r="B60"/>
      <c r="C60"/>
    </row>
    <row r="61" spans="2:17">
      <c r="B61"/>
      <c r="C61"/>
    </row>
    <row r="62" spans="2:17">
      <c r="B62"/>
      <c r="C62"/>
    </row>
    <row r="63" spans="2:17">
      <c r="B63"/>
      <c r="C63"/>
    </row>
    <row r="64" spans="2:17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</sheetData>
  <mergeCells count="10">
    <mergeCell ref="G39:L39"/>
    <mergeCell ref="B1:N1"/>
    <mergeCell ref="B2:N2"/>
    <mergeCell ref="B3:O3"/>
    <mergeCell ref="B4:B5"/>
    <mergeCell ref="C4:C5"/>
    <mergeCell ref="D4:N4"/>
    <mergeCell ref="B19:N19"/>
    <mergeCell ref="B23:B24"/>
    <mergeCell ref="C23:C24"/>
  </mergeCells>
  <pageMargins left="0.7" right="0.7" top="0.75" bottom="0.75" header="0.3" footer="0.3"/>
  <pageSetup orientation="portrait" r:id="rId1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11:L12"/>
  <sheetViews>
    <sheetView workbookViewId="0">
      <selection activeCell="F11" sqref="F11:L12"/>
    </sheetView>
  </sheetViews>
  <sheetFormatPr baseColWidth="10" defaultRowHeight="15"/>
  <cols>
    <col min="1" max="16384" width="11.42578125" style="1"/>
  </cols>
  <sheetData>
    <row r="11" spans="6:12" ht="59.25">
      <c r="F11" s="613" t="s">
        <v>4</v>
      </c>
      <c r="G11" s="613"/>
      <c r="H11" s="613"/>
      <c r="I11" s="613"/>
      <c r="J11" s="613"/>
      <c r="K11" s="613"/>
      <c r="L11" s="613"/>
    </row>
    <row r="12" spans="6:12" ht="61.5">
      <c r="F12" s="8"/>
      <c r="G12" s="614" t="s">
        <v>476</v>
      </c>
      <c r="H12" s="614"/>
      <c r="I12" s="614"/>
      <c r="J12" s="614"/>
      <c r="K12" s="614"/>
      <c r="L12" s="8"/>
    </row>
  </sheetData>
  <mergeCells count="2">
    <mergeCell ref="F11:L11"/>
    <mergeCell ref="G12:K12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dimension ref="B2:H16"/>
  <sheetViews>
    <sheetView showGridLines="0" workbookViewId="0">
      <selection activeCell="I10" sqref="I10"/>
    </sheetView>
  </sheetViews>
  <sheetFormatPr baseColWidth="10" defaultRowHeight="15"/>
  <cols>
    <col min="2" max="2" width="24.140625" customWidth="1"/>
    <col min="3" max="4" width="19" customWidth="1"/>
  </cols>
  <sheetData>
    <row r="2" spans="2:8">
      <c r="B2" s="615" t="s">
        <v>522</v>
      </c>
      <c r="C2" s="615"/>
      <c r="D2" s="615"/>
    </row>
    <row r="3" spans="2:8">
      <c r="B3" s="619" t="s">
        <v>525</v>
      </c>
      <c r="C3" s="619"/>
      <c r="D3" s="619"/>
    </row>
    <row r="4" spans="2:8" ht="15.75" thickBot="1">
      <c r="B4" s="9"/>
      <c r="C4" s="9"/>
      <c r="D4" s="9"/>
      <c r="E4" s="10"/>
    </row>
    <row r="5" spans="2:8" ht="15.75" thickBot="1">
      <c r="B5" s="494" t="s">
        <v>6</v>
      </c>
      <c r="C5" s="495" t="s">
        <v>7</v>
      </c>
      <c r="D5" s="496" t="s">
        <v>8</v>
      </c>
      <c r="E5" s="10"/>
    </row>
    <row r="6" spans="2:8" ht="19.5" customHeight="1">
      <c r="B6" s="128" t="s">
        <v>9</v>
      </c>
      <c r="C6" s="514">
        <f>SUM(C7:C12)</f>
        <v>1564</v>
      </c>
      <c r="D6" s="515">
        <f>+SUM(D7:D12)</f>
        <v>1.0000000000000002</v>
      </c>
      <c r="E6" s="10"/>
    </row>
    <row r="7" spans="2:8" ht="19.5" customHeight="1">
      <c r="B7" s="131" t="s">
        <v>526</v>
      </c>
      <c r="C7" s="516">
        <v>544</v>
      </c>
      <c r="D7" s="517">
        <f t="shared" ref="D7:D12" si="0">C7/$C$6</f>
        <v>0.34782608695652173</v>
      </c>
      <c r="E7" s="10"/>
    </row>
    <row r="8" spans="2:8" ht="19.5" customHeight="1">
      <c r="B8" s="131" t="s">
        <v>527</v>
      </c>
      <c r="C8" s="516">
        <v>262</v>
      </c>
      <c r="D8" s="517">
        <f t="shared" si="0"/>
        <v>0.16751918158567775</v>
      </c>
      <c r="E8" s="10"/>
    </row>
    <row r="9" spans="2:8" ht="19.5" customHeight="1">
      <c r="B9" s="131" t="s">
        <v>528</v>
      </c>
      <c r="C9" s="516">
        <v>224</v>
      </c>
      <c r="D9" s="517">
        <f t="shared" si="0"/>
        <v>0.14322250639386189</v>
      </c>
      <c r="E9" s="10"/>
    </row>
    <row r="10" spans="2:8" ht="19.5" customHeight="1">
      <c r="B10" s="131" t="s">
        <v>529</v>
      </c>
      <c r="C10" s="516">
        <v>198</v>
      </c>
      <c r="D10" s="517">
        <f t="shared" si="0"/>
        <v>0.12659846547314579</v>
      </c>
      <c r="E10" s="10"/>
    </row>
    <row r="11" spans="2:8" ht="19.5" customHeight="1">
      <c r="B11" s="239" t="s">
        <v>530</v>
      </c>
      <c r="C11" s="518">
        <v>196</v>
      </c>
      <c r="D11" s="519">
        <f t="shared" si="0"/>
        <v>0.12531969309462915</v>
      </c>
      <c r="E11" s="10"/>
    </row>
    <row r="12" spans="2:8" ht="15.75" thickBot="1">
      <c r="B12" s="134" t="s">
        <v>531</v>
      </c>
      <c r="C12" s="520">
        <v>140</v>
      </c>
      <c r="D12" s="521">
        <f t="shared" si="0"/>
        <v>8.9514066496163683E-2</v>
      </c>
      <c r="E12" s="10"/>
    </row>
    <row r="15" spans="2:8">
      <c r="B15" s="615" t="s">
        <v>532</v>
      </c>
      <c r="C15" s="615"/>
      <c r="D15" s="615"/>
      <c r="E15" s="615"/>
      <c r="F15" s="615"/>
      <c r="G15" s="615"/>
      <c r="H15" s="615"/>
    </row>
    <row r="16" spans="2:8">
      <c r="B16" s="619" t="s">
        <v>533</v>
      </c>
      <c r="C16" s="619"/>
      <c r="D16" s="619"/>
      <c r="E16" s="619"/>
      <c r="F16" s="619"/>
      <c r="G16" s="619"/>
      <c r="H16" s="619"/>
    </row>
  </sheetData>
  <mergeCells count="4">
    <mergeCell ref="B2:D2"/>
    <mergeCell ref="B3:D3"/>
    <mergeCell ref="B15:H15"/>
    <mergeCell ref="B16:H16"/>
  </mergeCells>
  <pageMargins left="0.7" right="0.7" top="0.75" bottom="0.75" header="0.3" footer="0.3"/>
  <pageSetup orientation="portrait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>
  <dimension ref="B1:R51"/>
  <sheetViews>
    <sheetView showGridLines="0" topLeftCell="B7" workbookViewId="0">
      <selection activeCell="M16" sqref="M16"/>
    </sheetView>
  </sheetViews>
  <sheetFormatPr baseColWidth="10" defaultRowHeight="15"/>
  <cols>
    <col min="1" max="1" width="7.5703125" customWidth="1"/>
    <col min="2" max="2" width="64.85546875" style="53" customWidth="1"/>
    <col min="3" max="6" width="13.7109375" customWidth="1"/>
    <col min="7" max="7" width="11.42578125" customWidth="1"/>
    <col min="11" max="11" width="18.28515625" customWidth="1"/>
  </cols>
  <sheetData>
    <row r="1" spans="2:12">
      <c r="B1" s="615" t="s">
        <v>524</v>
      </c>
      <c r="C1" s="615"/>
      <c r="D1" s="615"/>
      <c r="E1" s="615"/>
      <c r="F1" s="615"/>
      <c r="G1" s="615"/>
      <c r="H1" s="615"/>
      <c r="I1" s="615"/>
      <c r="J1" s="443"/>
    </row>
    <row r="2" spans="2:12">
      <c r="B2" s="619" t="s">
        <v>535</v>
      </c>
      <c r="C2" s="619"/>
      <c r="D2" s="619"/>
      <c r="E2" s="619"/>
      <c r="F2" s="619"/>
      <c r="G2" s="619"/>
      <c r="H2" s="619"/>
      <c r="I2" s="619"/>
      <c r="J2" s="445"/>
    </row>
    <row r="3" spans="2:12" ht="15.75" thickBot="1"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2:12" ht="15.75" thickBot="1">
      <c r="B4" s="823" t="s">
        <v>16</v>
      </c>
      <c r="C4" s="815" t="s">
        <v>9</v>
      </c>
      <c r="D4" s="826" t="s">
        <v>6</v>
      </c>
      <c r="E4" s="827"/>
      <c r="F4" s="827"/>
      <c r="G4" s="827"/>
      <c r="H4" s="827"/>
      <c r="I4" s="830"/>
      <c r="K4" s="39"/>
    </row>
    <row r="5" spans="2:12" ht="15.75" thickBot="1">
      <c r="B5" s="824"/>
      <c r="C5" s="825"/>
      <c r="D5" s="507" t="s">
        <v>526</v>
      </c>
      <c r="E5" s="507" t="s">
        <v>527</v>
      </c>
      <c r="F5" s="507" t="s">
        <v>528</v>
      </c>
      <c r="G5" s="507" t="s">
        <v>529</v>
      </c>
      <c r="H5" s="507" t="s">
        <v>531</v>
      </c>
      <c r="I5" s="508" t="s">
        <v>530</v>
      </c>
      <c r="K5" s="39"/>
    </row>
    <row r="6" spans="2:12" ht="18.75" customHeight="1">
      <c r="B6" s="41" t="s">
        <v>9</v>
      </c>
      <c r="C6" s="139">
        <f>SUM(C7:C48)</f>
        <v>1564</v>
      </c>
      <c r="D6" s="139">
        <f t="shared" ref="D6:I6" si="0">SUM(D7:D48)</f>
        <v>544</v>
      </c>
      <c r="E6" s="139">
        <f t="shared" si="0"/>
        <v>262</v>
      </c>
      <c r="F6" s="139">
        <f t="shared" si="0"/>
        <v>224</v>
      </c>
      <c r="G6" s="139">
        <f t="shared" si="0"/>
        <v>198</v>
      </c>
      <c r="H6" s="139">
        <f t="shared" si="0"/>
        <v>140</v>
      </c>
      <c r="I6" s="140">
        <f t="shared" si="0"/>
        <v>196</v>
      </c>
      <c r="J6" s="44"/>
      <c r="K6" s="39"/>
    </row>
    <row r="7" spans="2:12">
      <c r="B7" s="45" t="s">
        <v>17</v>
      </c>
      <c r="C7" s="46">
        <v>12</v>
      </c>
      <c r="D7" s="46">
        <v>5</v>
      </c>
      <c r="E7" s="46">
        <v>3</v>
      </c>
      <c r="F7" s="46">
        <v>2</v>
      </c>
      <c r="G7" s="46">
        <v>0</v>
      </c>
      <c r="H7" s="46">
        <v>1</v>
      </c>
      <c r="I7" s="47">
        <v>1</v>
      </c>
      <c r="J7" s="46"/>
      <c r="K7" s="39"/>
    </row>
    <row r="8" spans="2:12">
      <c r="B8" s="45" t="s">
        <v>135</v>
      </c>
      <c r="C8" s="46">
        <v>13</v>
      </c>
      <c r="D8" s="46">
        <v>4</v>
      </c>
      <c r="E8" s="46">
        <v>2</v>
      </c>
      <c r="F8" s="46">
        <v>1</v>
      </c>
      <c r="G8" s="46">
        <v>0</v>
      </c>
      <c r="H8" s="46">
        <v>3</v>
      </c>
      <c r="I8" s="47">
        <v>3</v>
      </c>
      <c r="J8" s="46"/>
      <c r="K8" s="48" t="s">
        <v>55</v>
      </c>
      <c r="L8" s="49">
        <v>1.5345268542199489E-2</v>
      </c>
    </row>
    <row r="9" spans="2:12">
      <c r="B9" s="45" t="s">
        <v>22</v>
      </c>
      <c r="C9" s="46">
        <v>1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7">
        <v>1</v>
      </c>
      <c r="J9" s="46"/>
      <c r="K9" s="48" t="s">
        <v>75</v>
      </c>
      <c r="L9" s="49">
        <v>2.0460358056265986E-2</v>
      </c>
    </row>
    <row r="10" spans="2:12">
      <c r="B10" s="45" t="s">
        <v>137</v>
      </c>
      <c r="C10" s="46">
        <v>4</v>
      </c>
      <c r="D10" s="46">
        <v>0</v>
      </c>
      <c r="E10" s="46">
        <v>1</v>
      </c>
      <c r="F10" s="46">
        <v>2</v>
      </c>
      <c r="G10" s="46">
        <v>0</v>
      </c>
      <c r="H10" s="46">
        <v>0</v>
      </c>
      <c r="I10" s="47">
        <v>1</v>
      </c>
      <c r="J10" s="46"/>
      <c r="K10" s="48" t="s">
        <v>27</v>
      </c>
      <c r="L10" s="49">
        <v>3.4526854219948847E-2</v>
      </c>
    </row>
    <row r="11" spans="2:12" ht="24">
      <c r="B11" s="45" t="s">
        <v>139</v>
      </c>
      <c r="C11" s="46">
        <v>1</v>
      </c>
      <c r="D11" s="46">
        <v>0</v>
      </c>
      <c r="E11" s="46">
        <v>0</v>
      </c>
      <c r="F11" s="46">
        <v>1</v>
      </c>
      <c r="G11" s="46">
        <v>0</v>
      </c>
      <c r="H11" s="46">
        <v>0</v>
      </c>
      <c r="I11" s="47">
        <v>0</v>
      </c>
      <c r="J11" s="46"/>
      <c r="K11" s="48" t="s">
        <v>74</v>
      </c>
      <c r="L11" s="49">
        <v>3.5166240409207163E-2</v>
      </c>
    </row>
    <row r="12" spans="2:12">
      <c r="B12" s="45" t="s">
        <v>30</v>
      </c>
      <c r="C12" s="46">
        <v>1</v>
      </c>
      <c r="D12" s="46">
        <v>0</v>
      </c>
      <c r="E12" s="46">
        <v>1</v>
      </c>
      <c r="F12" s="46">
        <v>0</v>
      </c>
      <c r="G12" s="46">
        <v>0</v>
      </c>
      <c r="H12" s="46">
        <v>0</v>
      </c>
      <c r="I12" s="47">
        <v>0</v>
      </c>
      <c r="J12" s="46"/>
      <c r="K12" s="48" t="s">
        <v>29</v>
      </c>
      <c r="L12" s="49">
        <v>3.5805626598465472E-2</v>
      </c>
    </row>
    <row r="13" spans="2:12">
      <c r="B13" s="45" t="s">
        <v>36</v>
      </c>
      <c r="C13" s="46">
        <v>1</v>
      </c>
      <c r="D13" s="46">
        <v>0</v>
      </c>
      <c r="E13" s="46">
        <v>1</v>
      </c>
      <c r="F13" s="46">
        <v>0</v>
      </c>
      <c r="G13" s="46">
        <v>0</v>
      </c>
      <c r="H13" s="46">
        <v>0</v>
      </c>
      <c r="I13" s="47">
        <v>0</v>
      </c>
      <c r="J13" s="46"/>
      <c r="K13" s="48" t="s">
        <v>25</v>
      </c>
      <c r="L13" s="49">
        <v>3.7723785166240406E-2</v>
      </c>
    </row>
    <row r="14" spans="2:12">
      <c r="B14" s="45" t="s">
        <v>140</v>
      </c>
      <c r="C14" s="46">
        <v>5</v>
      </c>
      <c r="D14" s="46">
        <v>0</v>
      </c>
      <c r="E14" s="46">
        <v>0</v>
      </c>
      <c r="F14" s="46">
        <v>3</v>
      </c>
      <c r="G14" s="46">
        <v>1</v>
      </c>
      <c r="H14" s="46">
        <v>0</v>
      </c>
      <c r="I14" s="47">
        <v>1</v>
      </c>
      <c r="J14" s="46"/>
      <c r="K14" s="48" t="s">
        <v>31</v>
      </c>
      <c r="L14" s="49">
        <v>6.9693094629156016E-2</v>
      </c>
    </row>
    <row r="15" spans="2:12">
      <c r="B15" s="45" t="s">
        <v>40</v>
      </c>
      <c r="C15" s="46">
        <v>2</v>
      </c>
      <c r="D15" s="46">
        <v>0</v>
      </c>
      <c r="E15" s="46">
        <v>1</v>
      </c>
      <c r="F15" s="46">
        <v>0</v>
      </c>
      <c r="G15" s="46">
        <v>0</v>
      </c>
      <c r="H15" s="46">
        <v>0</v>
      </c>
      <c r="I15" s="47">
        <v>1</v>
      </c>
      <c r="J15" s="46"/>
      <c r="K15" s="48" t="s">
        <v>35</v>
      </c>
      <c r="L15" s="49">
        <v>9.3989769820971861E-2</v>
      </c>
    </row>
    <row r="16" spans="2:12">
      <c r="B16" s="45" t="s">
        <v>44</v>
      </c>
      <c r="C16" s="46">
        <v>5</v>
      </c>
      <c r="D16" s="46">
        <v>1</v>
      </c>
      <c r="E16" s="46">
        <v>1</v>
      </c>
      <c r="F16" s="46">
        <v>3</v>
      </c>
      <c r="G16" s="46">
        <v>0</v>
      </c>
      <c r="H16" s="46">
        <v>0</v>
      </c>
      <c r="I16" s="47">
        <v>0</v>
      </c>
      <c r="J16" s="46"/>
      <c r="K16" s="48" t="s">
        <v>33</v>
      </c>
      <c r="L16" s="49">
        <v>0.1118925831202046</v>
      </c>
    </row>
    <row r="17" spans="2:12">
      <c r="B17" s="45" t="s">
        <v>45</v>
      </c>
      <c r="C17" s="46">
        <v>2</v>
      </c>
      <c r="D17" s="46">
        <v>1</v>
      </c>
      <c r="E17" s="46">
        <v>0</v>
      </c>
      <c r="F17" s="46">
        <v>0</v>
      </c>
      <c r="G17" s="46">
        <v>0</v>
      </c>
      <c r="H17" s="46">
        <v>0</v>
      </c>
      <c r="I17" s="47">
        <v>1</v>
      </c>
      <c r="J17" s="46"/>
      <c r="K17" s="48" t="s">
        <v>37</v>
      </c>
      <c r="L17" s="49">
        <v>0.39322250639386191</v>
      </c>
    </row>
    <row r="18" spans="2:12">
      <c r="B18" s="45" t="s">
        <v>47</v>
      </c>
      <c r="C18" s="46">
        <v>2</v>
      </c>
      <c r="D18" s="46">
        <v>1</v>
      </c>
      <c r="E18" s="46">
        <v>0</v>
      </c>
      <c r="F18" s="46">
        <v>1</v>
      </c>
      <c r="G18" s="46">
        <v>0</v>
      </c>
      <c r="H18" s="46">
        <v>0</v>
      </c>
      <c r="I18" s="47">
        <v>0</v>
      </c>
      <c r="J18" s="46"/>
      <c r="K18" s="39"/>
    </row>
    <row r="19" spans="2:12">
      <c r="B19" s="45" t="s">
        <v>48</v>
      </c>
      <c r="C19" s="46">
        <v>2</v>
      </c>
      <c r="D19" s="46">
        <v>1</v>
      </c>
      <c r="E19" s="46">
        <v>1</v>
      </c>
      <c r="F19" s="46">
        <v>0</v>
      </c>
      <c r="G19" s="46">
        <v>0</v>
      </c>
      <c r="H19" s="46">
        <v>0</v>
      </c>
      <c r="I19" s="47">
        <v>0</v>
      </c>
      <c r="J19" s="46"/>
      <c r="K19" s="39"/>
    </row>
    <row r="20" spans="2:12">
      <c r="B20" s="45" t="s">
        <v>51</v>
      </c>
      <c r="C20" s="46">
        <v>1</v>
      </c>
      <c r="D20" s="46">
        <v>0</v>
      </c>
      <c r="E20" s="46">
        <v>0</v>
      </c>
      <c r="F20" s="46">
        <v>0</v>
      </c>
      <c r="G20" s="46">
        <v>0</v>
      </c>
      <c r="H20" s="46">
        <v>1</v>
      </c>
      <c r="I20" s="47">
        <v>0</v>
      </c>
      <c r="J20" s="46"/>
      <c r="K20" s="39"/>
    </row>
    <row r="21" spans="2:12">
      <c r="B21" s="45" t="s">
        <v>29</v>
      </c>
      <c r="C21" s="46">
        <v>56</v>
      </c>
      <c r="D21" s="46">
        <v>21</v>
      </c>
      <c r="E21" s="46">
        <v>12</v>
      </c>
      <c r="F21" s="46">
        <v>11</v>
      </c>
      <c r="G21" s="46">
        <v>1</v>
      </c>
      <c r="H21" s="46">
        <v>6</v>
      </c>
      <c r="I21" s="47">
        <v>5</v>
      </c>
      <c r="J21" s="46"/>
      <c r="K21" s="39"/>
    </row>
    <row r="22" spans="2:12">
      <c r="B22" s="45" t="s">
        <v>19</v>
      </c>
      <c r="C22" s="46">
        <v>8</v>
      </c>
      <c r="D22" s="46">
        <v>2</v>
      </c>
      <c r="E22" s="46">
        <v>2</v>
      </c>
      <c r="F22" s="46">
        <v>2</v>
      </c>
      <c r="G22" s="46">
        <v>0</v>
      </c>
      <c r="H22" s="46">
        <v>1</v>
      </c>
      <c r="I22" s="47">
        <v>1</v>
      </c>
      <c r="J22" s="46"/>
      <c r="K22" s="39"/>
    </row>
    <row r="23" spans="2:12" ht="24">
      <c r="B23" s="45" t="s">
        <v>37</v>
      </c>
      <c r="C23" s="46">
        <v>615</v>
      </c>
      <c r="D23" s="46">
        <v>237</v>
      </c>
      <c r="E23" s="46">
        <v>105</v>
      </c>
      <c r="F23" s="46">
        <v>81</v>
      </c>
      <c r="G23" s="46">
        <v>78</v>
      </c>
      <c r="H23" s="46">
        <v>45</v>
      </c>
      <c r="I23" s="47">
        <v>69</v>
      </c>
      <c r="J23" s="46"/>
      <c r="K23" s="39"/>
    </row>
    <row r="24" spans="2:12">
      <c r="B24" s="45" t="s">
        <v>141</v>
      </c>
      <c r="C24" s="46">
        <v>1</v>
      </c>
      <c r="D24" s="46">
        <v>1</v>
      </c>
      <c r="E24" s="46">
        <v>0</v>
      </c>
      <c r="F24" s="46">
        <v>0</v>
      </c>
      <c r="G24" s="46">
        <v>0</v>
      </c>
      <c r="H24" s="46">
        <v>0</v>
      </c>
      <c r="I24" s="47">
        <v>0</v>
      </c>
      <c r="J24" s="46"/>
      <c r="K24" s="39"/>
    </row>
    <row r="25" spans="2:12">
      <c r="B25" s="45" t="s">
        <v>53</v>
      </c>
      <c r="C25" s="46">
        <v>9</v>
      </c>
      <c r="D25" s="46">
        <v>8</v>
      </c>
      <c r="E25" s="46">
        <v>0</v>
      </c>
      <c r="F25" s="46">
        <v>0</v>
      </c>
      <c r="G25" s="46">
        <v>0</v>
      </c>
      <c r="H25" s="46">
        <v>0</v>
      </c>
      <c r="I25" s="47">
        <v>1</v>
      </c>
      <c r="J25" s="46"/>
      <c r="K25" s="39"/>
    </row>
    <row r="26" spans="2:12">
      <c r="B26" s="45" t="s">
        <v>54</v>
      </c>
      <c r="C26" s="46">
        <v>3</v>
      </c>
      <c r="D26" s="46">
        <v>2</v>
      </c>
      <c r="E26" s="46">
        <v>0</v>
      </c>
      <c r="F26" s="46">
        <v>0</v>
      </c>
      <c r="G26" s="46">
        <v>0</v>
      </c>
      <c r="H26" s="46">
        <v>0</v>
      </c>
      <c r="I26" s="47">
        <v>1</v>
      </c>
      <c r="J26" s="46"/>
      <c r="K26" s="39"/>
    </row>
    <row r="27" spans="2:12">
      <c r="B27" s="45" t="s">
        <v>55</v>
      </c>
      <c r="C27" s="46">
        <v>24</v>
      </c>
      <c r="D27" s="46">
        <v>8</v>
      </c>
      <c r="E27" s="46">
        <v>2</v>
      </c>
      <c r="F27" s="46">
        <v>4</v>
      </c>
      <c r="G27" s="46">
        <v>9</v>
      </c>
      <c r="H27" s="46">
        <v>0</v>
      </c>
      <c r="I27" s="47">
        <v>1</v>
      </c>
      <c r="J27" s="46"/>
      <c r="K27" s="39"/>
    </row>
    <row r="28" spans="2:12">
      <c r="B28" s="45" t="s">
        <v>33</v>
      </c>
      <c r="C28" s="46">
        <v>175</v>
      </c>
      <c r="D28" s="46">
        <v>67</v>
      </c>
      <c r="E28" s="46">
        <v>29</v>
      </c>
      <c r="F28" s="46">
        <v>23</v>
      </c>
      <c r="G28" s="46">
        <v>18</v>
      </c>
      <c r="H28" s="46">
        <v>22</v>
      </c>
      <c r="I28" s="47">
        <v>16</v>
      </c>
      <c r="J28" s="46"/>
      <c r="K28" s="39"/>
    </row>
    <row r="29" spans="2:12">
      <c r="B29" s="45" t="s">
        <v>58</v>
      </c>
      <c r="C29" s="46">
        <v>1</v>
      </c>
      <c r="D29" s="46">
        <v>1</v>
      </c>
      <c r="E29" s="46">
        <v>0</v>
      </c>
      <c r="F29" s="46">
        <v>0</v>
      </c>
      <c r="G29" s="46">
        <v>0</v>
      </c>
      <c r="H29" s="46">
        <v>0</v>
      </c>
      <c r="I29" s="47">
        <v>0</v>
      </c>
      <c r="J29" s="46"/>
      <c r="K29" s="39"/>
    </row>
    <row r="30" spans="2:12">
      <c r="B30" s="45" t="s">
        <v>142</v>
      </c>
      <c r="C30" s="46">
        <v>15</v>
      </c>
      <c r="D30" s="46">
        <v>4</v>
      </c>
      <c r="E30" s="46">
        <v>4</v>
      </c>
      <c r="F30" s="46">
        <v>3</v>
      </c>
      <c r="G30" s="46">
        <v>1</v>
      </c>
      <c r="H30" s="46">
        <v>1</v>
      </c>
      <c r="I30" s="47">
        <v>2</v>
      </c>
      <c r="J30" s="46"/>
      <c r="K30" s="39"/>
    </row>
    <row r="31" spans="2:12">
      <c r="B31" s="45" t="s">
        <v>21</v>
      </c>
      <c r="C31" s="46">
        <v>22</v>
      </c>
      <c r="D31" s="46">
        <v>6</v>
      </c>
      <c r="E31" s="46">
        <v>3</v>
      </c>
      <c r="F31" s="46">
        <v>3</v>
      </c>
      <c r="G31" s="46">
        <v>2</v>
      </c>
      <c r="H31" s="46">
        <v>1</v>
      </c>
      <c r="I31" s="47">
        <v>7</v>
      </c>
      <c r="J31" s="46"/>
      <c r="K31" s="39"/>
    </row>
    <row r="32" spans="2:12" ht="24">
      <c r="B32" s="45" t="s">
        <v>61</v>
      </c>
      <c r="C32" s="46">
        <v>2</v>
      </c>
      <c r="D32" s="46">
        <v>2</v>
      </c>
      <c r="E32" s="46">
        <v>0</v>
      </c>
      <c r="F32" s="46">
        <v>0</v>
      </c>
      <c r="G32" s="46">
        <v>0</v>
      </c>
      <c r="H32" s="46">
        <v>0</v>
      </c>
      <c r="I32" s="47">
        <v>0</v>
      </c>
      <c r="J32" s="46"/>
      <c r="K32" s="39"/>
    </row>
    <row r="33" spans="2:18">
      <c r="B33" s="45" t="s">
        <v>64</v>
      </c>
      <c r="C33" s="46">
        <v>5</v>
      </c>
      <c r="D33" s="46">
        <v>3</v>
      </c>
      <c r="E33" s="46">
        <v>1</v>
      </c>
      <c r="F33" s="46">
        <v>1</v>
      </c>
      <c r="G33" s="46">
        <v>0</v>
      </c>
      <c r="H33" s="46">
        <v>0</v>
      </c>
      <c r="I33" s="47">
        <v>0</v>
      </c>
      <c r="J33" s="46"/>
      <c r="K33" s="39"/>
    </row>
    <row r="34" spans="2:18" ht="24">
      <c r="B34" s="45" t="s">
        <v>65</v>
      </c>
      <c r="C34" s="46">
        <v>1</v>
      </c>
      <c r="D34" s="46">
        <v>1</v>
      </c>
      <c r="E34" s="46">
        <v>0</v>
      </c>
      <c r="F34" s="46">
        <v>0</v>
      </c>
      <c r="G34" s="46">
        <v>0</v>
      </c>
      <c r="H34" s="46">
        <v>0</v>
      </c>
      <c r="I34" s="47">
        <v>0</v>
      </c>
      <c r="J34" s="46"/>
      <c r="K34" s="39"/>
    </row>
    <row r="35" spans="2:18">
      <c r="B35" s="45" t="s">
        <v>70</v>
      </c>
      <c r="C35" s="46">
        <v>1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7">
        <v>1</v>
      </c>
      <c r="J35" s="46"/>
      <c r="K35" s="39"/>
    </row>
    <row r="36" spans="2:18">
      <c r="B36" s="45" t="s">
        <v>146</v>
      </c>
      <c r="C36" s="46">
        <v>1</v>
      </c>
      <c r="D36" s="46">
        <v>0</v>
      </c>
      <c r="E36" s="46">
        <v>1</v>
      </c>
      <c r="F36" s="46">
        <v>0</v>
      </c>
      <c r="G36" s="46">
        <v>0</v>
      </c>
      <c r="H36" s="46">
        <v>0</v>
      </c>
      <c r="I36" s="47">
        <v>0</v>
      </c>
      <c r="J36" s="46"/>
      <c r="K36" s="39"/>
    </row>
    <row r="37" spans="2:18" ht="24">
      <c r="B37" s="45" t="s">
        <v>73</v>
      </c>
      <c r="C37" s="46">
        <v>10</v>
      </c>
      <c r="D37" s="46">
        <v>7</v>
      </c>
      <c r="E37" s="46">
        <v>1</v>
      </c>
      <c r="F37" s="46">
        <v>1</v>
      </c>
      <c r="G37" s="46">
        <v>0</v>
      </c>
      <c r="H37" s="46">
        <v>0</v>
      </c>
      <c r="I37" s="47">
        <v>1</v>
      </c>
      <c r="J37" s="46"/>
      <c r="K37" s="39"/>
    </row>
    <row r="38" spans="2:18" ht="24">
      <c r="B38" s="45" t="s">
        <v>74</v>
      </c>
      <c r="C38" s="46">
        <v>55</v>
      </c>
      <c r="D38" s="46">
        <v>23</v>
      </c>
      <c r="E38" s="46">
        <v>9</v>
      </c>
      <c r="F38" s="46">
        <v>6</v>
      </c>
      <c r="G38" s="46">
        <v>1</v>
      </c>
      <c r="H38" s="46">
        <v>8</v>
      </c>
      <c r="I38" s="47">
        <v>8</v>
      </c>
      <c r="J38" s="46"/>
      <c r="K38" s="39"/>
    </row>
    <row r="39" spans="2:18">
      <c r="B39" s="45" t="s">
        <v>25</v>
      </c>
      <c r="C39" s="46">
        <v>59</v>
      </c>
      <c r="D39" s="46">
        <v>9</v>
      </c>
      <c r="E39" s="46">
        <v>5</v>
      </c>
      <c r="F39" s="46">
        <v>6</v>
      </c>
      <c r="G39" s="46">
        <v>20</v>
      </c>
      <c r="H39" s="46">
        <v>11</v>
      </c>
      <c r="I39" s="47">
        <v>8</v>
      </c>
      <c r="J39" s="46"/>
      <c r="K39" s="39"/>
    </row>
    <row r="40" spans="2:18">
      <c r="B40" s="45" t="s">
        <v>75</v>
      </c>
      <c r="C40" s="46">
        <v>32</v>
      </c>
      <c r="D40" s="46">
        <v>8</v>
      </c>
      <c r="E40" s="46">
        <v>4</v>
      </c>
      <c r="F40" s="46">
        <v>3</v>
      </c>
      <c r="G40" s="46">
        <v>10</v>
      </c>
      <c r="H40" s="46">
        <v>2</v>
      </c>
      <c r="I40" s="47">
        <v>5</v>
      </c>
      <c r="J40" s="46"/>
      <c r="K40" s="39"/>
    </row>
    <row r="41" spans="2:18">
      <c r="B41" s="45" t="s">
        <v>77</v>
      </c>
      <c r="C41" s="46">
        <v>18</v>
      </c>
      <c r="D41" s="46">
        <v>2</v>
      </c>
      <c r="E41" s="46">
        <v>5</v>
      </c>
      <c r="F41" s="46">
        <v>1</v>
      </c>
      <c r="G41" s="46">
        <v>2</v>
      </c>
      <c r="H41" s="46">
        <v>3</v>
      </c>
      <c r="I41" s="47">
        <v>5</v>
      </c>
      <c r="J41" s="46"/>
      <c r="K41" s="618" t="s">
        <v>59</v>
      </c>
      <c r="L41" s="618"/>
      <c r="M41" s="618"/>
      <c r="N41" s="618"/>
      <c r="O41" s="618"/>
      <c r="P41" s="618"/>
      <c r="Q41" s="618"/>
      <c r="R41" s="618"/>
    </row>
    <row r="42" spans="2:18">
      <c r="B42" s="45" t="s">
        <v>148</v>
      </c>
      <c r="C42" s="46">
        <v>1</v>
      </c>
      <c r="D42" s="46">
        <v>0</v>
      </c>
      <c r="E42" s="46">
        <v>0</v>
      </c>
      <c r="F42" s="46">
        <v>1</v>
      </c>
      <c r="G42" s="46">
        <v>0</v>
      </c>
      <c r="H42" s="46">
        <v>0</v>
      </c>
      <c r="I42" s="47">
        <v>0</v>
      </c>
      <c r="J42" s="46"/>
      <c r="K42" s="39"/>
    </row>
    <row r="43" spans="2:18">
      <c r="B43" s="45" t="s">
        <v>35</v>
      </c>
      <c r="C43" s="46">
        <v>147</v>
      </c>
      <c r="D43" s="46">
        <v>38</v>
      </c>
      <c r="E43" s="46">
        <v>21</v>
      </c>
      <c r="F43" s="46">
        <v>28</v>
      </c>
      <c r="G43" s="46">
        <v>32</v>
      </c>
      <c r="H43" s="46">
        <v>14</v>
      </c>
      <c r="I43" s="47">
        <v>14</v>
      </c>
      <c r="J43" s="46"/>
      <c r="K43" s="39"/>
    </row>
    <row r="44" spans="2:18">
      <c r="B44" s="45" t="s">
        <v>80</v>
      </c>
      <c r="C44" s="46">
        <v>18</v>
      </c>
      <c r="D44" s="46">
        <v>3</v>
      </c>
      <c r="E44" s="46">
        <v>6</v>
      </c>
      <c r="F44" s="46">
        <v>1</v>
      </c>
      <c r="G44" s="46">
        <v>0</v>
      </c>
      <c r="H44" s="46">
        <v>1</v>
      </c>
      <c r="I44" s="47">
        <v>7</v>
      </c>
      <c r="J44" s="46"/>
      <c r="K44" s="39"/>
    </row>
    <row r="45" spans="2:18">
      <c r="B45" s="45" t="s">
        <v>27</v>
      </c>
      <c r="C45" s="46">
        <v>54</v>
      </c>
      <c r="D45" s="46">
        <v>11</v>
      </c>
      <c r="E45" s="46">
        <v>9</v>
      </c>
      <c r="F45" s="46">
        <v>3</v>
      </c>
      <c r="G45" s="46">
        <v>10</v>
      </c>
      <c r="H45" s="46">
        <v>9</v>
      </c>
      <c r="I45" s="47">
        <v>12</v>
      </c>
      <c r="J45" s="46"/>
      <c r="K45" s="39"/>
    </row>
    <row r="46" spans="2:18">
      <c r="B46" s="45" t="s">
        <v>23</v>
      </c>
      <c r="C46" s="46">
        <v>21</v>
      </c>
      <c r="D46" s="46">
        <v>5</v>
      </c>
      <c r="E46" s="46">
        <v>3</v>
      </c>
      <c r="F46" s="46">
        <v>6</v>
      </c>
      <c r="G46" s="46">
        <v>2</v>
      </c>
      <c r="H46" s="46">
        <v>2</v>
      </c>
      <c r="I46" s="47">
        <v>3</v>
      </c>
      <c r="J46" s="46"/>
      <c r="K46" s="39"/>
    </row>
    <row r="47" spans="2:18">
      <c r="B47" s="45" t="s">
        <v>31</v>
      </c>
      <c r="C47" s="46">
        <v>109</v>
      </c>
      <c r="D47" s="46">
        <v>29</v>
      </c>
      <c r="E47" s="46">
        <v>23</v>
      </c>
      <c r="F47" s="46">
        <v>25</v>
      </c>
      <c r="G47" s="46">
        <v>8</v>
      </c>
      <c r="H47" s="46">
        <v>9</v>
      </c>
      <c r="I47" s="47">
        <v>15</v>
      </c>
      <c r="J47" s="46"/>
      <c r="K47" s="39"/>
    </row>
    <row r="48" spans="2:18" ht="15.75" thickBot="1">
      <c r="B48" s="187" t="s">
        <v>81</v>
      </c>
      <c r="C48" s="51">
        <v>49</v>
      </c>
      <c r="D48" s="51">
        <v>33</v>
      </c>
      <c r="E48" s="51">
        <v>6</v>
      </c>
      <c r="F48" s="51">
        <v>2</v>
      </c>
      <c r="G48" s="51">
        <v>3</v>
      </c>
      <c r="H48" s="51">
        <v>0</v>
      </c>
      <c r="I48" s="52">
        <v>5</v>
      </c>
      <c r="J48" s="46"/>
      <c r="K48" s="39"/>
    </row>
    <row r="49" spans="2:10" ht="8.25" customHeight="1"/>
    <row r="50" spans="2:10" ht="19.5" customHeight="1">
      <c r="B50" s="618" t="s">
        <v>82</v>
      </c>
      <c r="C50" s="618"/>
      <c r="D50" s="618"/>
      <c r="E50" s="618"/>
      <c r="F50" s="618"/>
      <c r="G50" s="618"/>
      <c r="H50" s="618"/>
      <c r="I50" s="618"/>
      <c r="J50" s="444"/>
    </row>
    <row r="51" spans="2:10">
      <c r="B51" s="618" t="s">
        <v>59</v>
      </c>
      <c r="C51" s="618"/>
      <c r="D51" s="618"/>
      <c r="E51" s="618"/>
      <c r="F51" s="618"/>
      <c r="G51" s="618"/>
      <c r="H51" s="618"/>
      <c r="I51" s="618"/>
    </row>
  </sheetData>
  <mergeCells count="8">
    <mergeCell ref="K41:R41"/>
    <mergeCell ref="B50:I50"/>
    <mergeCell ref="B51:I51"/>
    <mergeCell ref="B1:I1"/>
    <mergeCell ref="B2:I2"/>
    <mergeCell ref="B4:B5"/>
    <mergeCell ref="C4:C5"/>
    <mergeCell ref="D4:I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N78"/>
  <sheetViews>
    <sheetView showGridLines="0" workbookViewId="0">
      <selection activeCell="N38" sqref="N38"/>
    </sheetView>
  </sheetViews>
  <sheetFormatPr baseColWidth="10" defaultColWidth="11.42578125" defaultRowHeight="15"/>
  <cols>
    <col min="2" max="2" width="22.140625" style="53" customWidth="1"/>
    <col min="3" max="3" width="13" style="53" customWidth="1"/>
    <col min="4" max="12" width="9.42578125" style="159" customWidth="1"/>
  </cols>
  <sheetData>
    <row r="1" spans="2:14">
      <c r="B1" s="615" t="s">
        <v>160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N1" s="102"/>
    </row>
    <row r="2" spans="2:14">
      <c r="B2" s="619" t="s">
        <v>151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101"/>
      <c r="N2" s="102"/>
    </row>
    <row r="3" spans="2:14" ht="15.75" thickBot="1"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102"/>
    </row>
    <row r="4" spans="2:14" ht="15.75" thickBot="1">
      <c r="B4" s="647" t="s">
        <v>89</v>
      </c>
      <c r="C4" s="649" t="s">
        <v>9</v>
      </c>
      <c r="D4" s="651" t="s">
        <v>6</v>
      </c>
      <c r="E4" s="652"/>
      <c r="F4" s="652"/>
      <c r="G4" s="652"/>
      <c r="H4" s="652"/>
      <c r="I4" s="652"/>
      <c r="J4" s="652"/>
      <c r="K4" s="652"/>
      <c r="L4" s="653"/>
      <c r="N4" s="102"/>
    </row>
    <row r="5" spans="2:14" ht="36.75" thickBot="1">
      <c r="B5" s="648"/>
      <c r="C5" s="650"/>
      <c r="D5" s="137" t="s">
        <v>1</v>
      </c>
      <c r="E5" s="137" t="s">
        <v>131</v>
      </c>
      <c r="F5" s="137" t="s">
        <v>132</v>
      </c>
      <c r="G5" s="137" t="s">
        <v>126</v>
      </c>
      <c r="H5" s="137" t="s">
        <v>127</v>
      </c>
      <c r="I5" s="137" t="s">
        <v>130</v>
      </c>
      <c r="J5" s="137" t="s">
        <v>125</v>
      </c>
      <c r="K5" s="137" t="s">
        <v>128</v>
      </c>
      <c r="L5" s="138" t="s">
        <v>129</v>
      </c>
      <c r="N5" s="102"/>
    </row>
    <row r="6" spans="2:14" ht="16.5" customHeight="1">
      <c r="B6" s="148" t="s">
        <v>9</v>
      </c>
      <c r="C6" s="149">
        <f t="shared" ref="C6:K6" si="0">+SUM(C7:C17)</f>
        <v>18029.33333333335</v>
      </c>
      <c r="D6" s="150">
        <f t="shared" si="0"/>
        <v>8644.9999999999927</v>
      </c>
      <c r="E6" s="150">
        <f t="shared" si="0"/>
        <v>485.33333333333331</v>
      </c>
      <c r="F6" s="150">
        <f t="shared" si="0"/>
        <v>320.6666666666668</v>
      </c>
      <c r="G6" s="150">
        <f t="shared" si="0"/>
        <v>2223.1666666666702</v>
      </c>
      <c r="H6" s="150">
        <f t="shared" si="0"/>
        <v>1984.1666666666665</v>
      </c>
      <c r="I6" s="150">
        <f t="shared" si="0"/>
        <v>536</v>
      </c>
      <c r="J6" s="150">
        <f t="shared" si="0"/>
        <v>2613.00000000002</v>
      </c>
      <c r="K6" s="150">
        <f t="shared" si="0"/>
        <v>657.00000000000045</v>
      </c>
      <c r="L6" s="151">
        <f>+SUM(L7:L17)</f>
        <v>565</v>
      </c>
      <c r="N6" s="102"/>
    </row>
    <row r="7" spans="2:14" ht="18.75" customHeight="1">
      <c r="B7" s="152" t="s">
        <v>90</v>
      </c>
      <c r="C7" s="106">
        <f t="shared" ref="C7:C17" si="1">SUM(D7:L7)</f>
        <v>10562</v>
      </c>
      <c r="D7" s="153">
        <v>5108</v>
      </c>
      <c r="E7" s="153">
        <v>272</v>
      </c>
      <c r="F7" s="153">
        <v>219</v>
      </c>
      <c r="G7" s="153">
        <v>1409</v>
      </c>
      <c r="H7" s="153">
        <v>1325</v>
      </c>
      <c r="I7" s="153">
        <v>328</v>
      </c>
      <c r="J7" s="153">
        <v>1115</v>
      </c>
      <c r="K7" s="153">
        <v>417</v>
      </c>
      <c r="L7" s="154">
        <v>369</v>
      </c>
      <c r="N7" s="102"/>
    </row>
    <row r="8" spans="2:14" ht="18.75" customHeight="1">
      <c r="B8" s="152" t="s">
        <v>91</v>
      </c>
      <c r="C8" s="106">
        <f t="shared" si="1"/>
        <v>3740</v>
      </c>
      <c r="D8" s="153">
        <v>1699</v>
      </c>
      <c r="E8" s="153">
        <v>116</v>
      </c>
      <c r="F8" s="153">
        <v>56</v>
      </c>
      <c r="G8" s="153">
        <v>353</v>
      </c>
      <c r="H8" s="153">
        <v>400</v>
      </c>
      <c r="I8" s="153">
        <v>106</v>
      </c>
      <c r="J8" s="153">
        <v>737</v>
      </c>
      <c r="K8" s="153">
        <v>160</v>
      </c>
      <c r="L8" s="154">
        <v>113</v>
      </c>
      <c r="N8" s="102"/>
    </row>
    <row r="9" spans="2:14" ht="18.75" customHeight="1">
      <c r="B9" s="152" t="s">
        <v>92</v>
      </c>
      <c r="C9" s="106">
        <f t="shared" si="1"/>
        <v>1806</v>
      </c>
      <c r="D9" s="153">
        <v>908</v>
      </c>
      <c r="E9" s="153">
        <v>58</v>
      </c>
      <c r="F9" s="153">
        <v>32</v>
      </c>
      <c r="G9" s="153">
        <v>285</v>
      </c>
      <c r="H9" s="153">
        <v>81</v>
      </c>
      <c r="I9" s="153">
        <v>43</v>
      </c>
      <c r="J9" s="153">
        <v>327</v>
      </c>
      <c r="K9" s="153">
        <v>40</v>
      </c>
      <c r="L9" s="154">
        <v>32</v>
      </c>
    </row>
    <row r="10" spans="2:14" ht="18.75" customHeight="1">
      <c r="B10" s="152" t="s">
        <v>93</v>
      </c>
      <c r="C10" s="106">
        <f t="shared" si="1"/>
        <v>577</v>
      </c>
      <c r="D10" s="153">
        <v>309</v>
      </c>
      <c r="E10" s="153">
        <v>17</v>
      </c>
      <c r="F10" s="153">
        <v>6</v>
      </c>
      <c r="G10" s="153">
        <v>153</v>
      </c>
      <c r="H10" s="153">
        <v>8</v>
      </c>
      <c r="I10" s="153">
        <v>14</v>
      </c>
      <c r="J10" s="153">
        <v>34</v>
      </c>
      <c r="K10" s="153">
        <v>28</v>
      </c>
      <c r="L10" s="154">
        <v>8</v>
      </c>
    </row>
    <row r="11" spans="2:14" ht="18.75" customHeight="1">
      <c r="B11" s="152" t="s">
        <v>94</v>
      </c>
      <c r="C11" s="106">
        <f t="shared" si="1"/>
        <v>180</v>
      </c>
      <c r="D11" s="153">
        <v>79</v>
      </c>
      <c r="E11" s="153">
        <v>8</v>
      </c>
      <c r="F11" s="153">
        <v>0</v>
      </c>
      <c r="G11" s="153">
        <v>1</v>
      </c>
      <c r="H11" s="153">
        <v>55</v>
      </c>
      <c r="I11" s="153">
        <v>2</v>
      </c>
      <c r="J11" s="153">
        <v>34</v>
      </c>
      <c r="K11" s="153">
        <v>1</v>
      </c>
      <c r="L11" s="154">
        <v>0</v>
      </c>
    </row>
    <row r="12" spans="2:14" ht="18.75" customHeight="1">
      <c r="B12" s="152" t="s">
        <v>95</v>
      </c>
      <c r="C12" s="106">
        <f t="shared" si="1"/>
        <v>90</v>
      </c>
      <c r="D12" s="153">
        <v>68</v>
      </c>
      <c r="E12" s="153">
        <v>0</v>
      </c>
      <c r="F12" s="153">
        <v>0</v>
      </c>
      <c r="G12" s="153">
        <v>2</v>
      </c>
      <c r="H12" s="153">
        <v>2</v>
      </c>
      <c r="I12" s="153">
        <v>0</v>
      </c>
      <c r="J12" s="153">
        <v>15</v>
      </c>
      <c r="K12" s="153">
        <v>2</v>
      </c>
      <c r="L12" s="154">
        <v>1</v>
      </c>
    </row>
    <row r="13" spans="2:14" ht="18.75" customHeight="1">
      <c r="B13" s="152" t="s">
        <v>96</v>
      </c>
      <c r="C13" s="106">
        <f t="shared" si="1"/>
        <v>180</v>
      </c>
      <c r="D13" s="153">
        <v>46</v>
      </c>
      <c r="E13" s="153">
        <v>1</v>
      </c>
      <c r="F13" s="153">
        <v>1</v>
      </c>
      <c r="G13" s="153">
        <v>0</v>
      </c>
      <c r="H13" s="153">
        <v>110</v>
      </c>
      <c r="I13" s="153">
        <v>0</v>
      </c>
      <c r="J13" s="153">
        <v>21</v>
      </c>
      <c r="K13" s="153">
        <v>0</v>
      </c>
      <c r="L13" s="154">
        <v>1</v>
      </c>
    </row>
    <row r="14" spans="2:14" ht="18.75" customHeight="1">
      <c r="B14" s="152" t="s">
        <v>97</v>
      </c>
      <c r="C14" s="106">
        <f t="shared" si="1"/>
        <v>16</v>
      </c>
      <c r="D14" s="153">
        <v>11</v>
      </c>
      <c r="E14" s="153">
        <v>1</v>
      </c>
      <c r="F14" s="153">
        <v>0</v>
      </c>
      <c r="G14" s="153">
        <v>0</v>
      </c>
      <c r="H14" s="153">
        <v>0</v>
      </c>
      <c r="I14" s="153">
        <v>0</v>
      </c>
      <c r="J14" s="153">
        <v>4</v>
      </c>
      <c r="K14" s="153">
        <v>0</v>
      </c>
      <c r="L14" s="154">
        <v>0</v>
      </c>
    </row>
    <row r="15" spans="2:14" ht="18.75" customHeight="1">
      <c r="B15" s="152" t="s">
        <v>98</v>
      </c>
      <c r="C15" s="106">
        <f t="shared" si="1"/>
        <v>2</v>
      </c>
      <c r="D15" s="153">
        <v>2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4">
        <v>0</v>
      </c>
    </row>
    <row r="16" spans="2:14" ht="18.75" customHeight="1">
      <c r="B16" s="152" t="s">
        <v>99</v>
      </c>
      <c r="C16" s="106">
        <f t="shared" si="1"/>
        <v>19</v>
      </c>
      <c r="D16" s="153">
        <v>11</v>
      </c>
      <c r="E16" s="153">
        <v>0</v>
      </c>
      <c r="F16" s="153">
        <v>0</v>
      </c>
      <c r="G16" s="153">
        <v>0</v>
      </c>
      <c r="H16" s="153">
        <v>0</v>
      </c>
      <c r="I16" s="153">
        <v>0</v>
      </c>
      <c r="J16" s="153">
        <v>8</v>
      </c>
      <c r="K16" s="153">
        <v>0</v>
      </c>
      <c r="L16" s="154">
        <v>0</v>
      </c>
    </row>
    <row r="17" spans="2:12" ht="15.75" thickBot="1">
      <c r="B17" s="155" t="s">
        <v>81</v>
      </c>
      <c r="C17" s="156">
        <f t="shared" si="1"/>
        <v>857.33333333334997</v>
      </c>
      <c r="D17" s="157">
        <v>403.99999999999272</v>
      </c>
      <c r="E17" s="157">
        <v>12.333333333333314</v>
      </c>
      <c r="F17" s="157">
        <v>6.6666666666667993</v>
      </c>
      <c r="G17" s="157">
        <v>20.166666666670153</v>
      </c>
      <c r="H17" s="157">
        <v>3.1666666666665151</v>
      </c>
      <c r="I17" s="157">
        <v>43</v>
      </c>
      <c r="J17" s="157">
        <v>318.00000000002001</v>
      </c>
      <c r="K17" s="157">
        <v>9.0000000000004547</v>
      </c>
      <c r="L17" s="158">
        <v>41</v>
      </c>
    </row>
    <row r="18" spans="2:12" ht="9" customHeight="1"/>
    <row r="19" spans="2:12" ht="24.75" customHeight="1">
      <c r="B19" s="618" t="s">
        <v>82</v>
      </c>
      <c r="C19" s="618"/>
      <c r="D19" s="618"/>
      <c r="E19" s="618"/>
      <c r="F19" s="618"/>
      <c r="G19" s="618"/>
      <c r="H19" s="618"/>
      <c r="I19" s="618"/>
      <c r="J19" s="618"/>
      <c r="K19" s="618"/>
      <c r="L19" s="618"/>
    </row>
    <row r="22" spans="2:12" ht="15.75" thickBot="1"/>
    <row r="23" spans="2:12">
      <c r="B23" s="629" t="s">
        <v>89</v>
      </c>
      <c r="C23" s="654" t="s">
        <v>9</v>
      </c>
      <c r="D23"/>
      <c r="E23"/>
      <c r="F23"/>
      <c r="G23"/>
      <c r="H23"/>
      <c r="I23"/>
      <c r="J23"/>
      <c r="K23"/>
      <c r="L23"/>
    </row>
    <row r="24" spans="2:12">
      <c r="B24" s="630"/>
      <c r="C24" s="655"/>
      <c r="D24"/>
      <c r="E24"/>
      <c r="F24"/>
      <c r="G24"/>
      <c r="H24"/>
      <c r="I24"/>
      <c r="J24"/>
      <c r="K24"/>
      <c r="L24"/>
    </row>
    <row r="25" spans="2:12">
      <c r="B25" s="111" t="s">
        <v>9</v>
      </c>
      <c r="C25" s="112">
        <v>1</v>
      </c>
      <c r="D25"/>
      <c r="E25"/>
      <c r="F25"/>
      <c r="G25"/>
      <c r="H25"/>
      <c r="I25"/>
      <c r="J25"/>
      <c r="K25"/>
      <c r="L25"/>
    </row>
    <row r="26" spans="2:12">
      <c r="B26" s="113" t="s">
        <v>81</v>
      </c>
      <c r="C26" s="114">
        <v>4.7552137257802982E-2</v>
      </c>
      <c r="D26"/>
      <c r="E26"/>
      <c r="F26"/>
      <c r="G26"/>
      <c r="H26"/>
      <c r="I26"/>
      <c r="J26"/>
      <c r="K26"/>
      <c r="L26"/>
    </row>
    <row r="27" spans="2:12">
      <c r="B27" s="113" t="s">
        <v>99</v>
      </c>
      <c r="C27" s="114">
        <v>1.0538381896169197E-3</v>
      </c>
      <c r="D27"/>
      <c r="E27"/>
      <c r="F27"/>
      <c r="G27"/>
      <c r="H27"/>
      <c r="I27"/>
      <c r="J27"/>
      <c r="K27"/>
      <c r="L27"/>
    </row>
    <row r="28" spans="2:12">
      <c r="B28" s="113" t="s">
        <v>98</v>
      </c>
      <c r="C28" s="114">
        <v>1.1093033574914943E-4</v>
      </c>
      <c r="D28"/>
      <c r="E28"/>
      <c r="F28"/>
      <c r="G28"/>
      <c r="H28"/>
      <c r="I28"/>
      <c r="J28"/>
      <c r="K28"/>
      <c r="L28"/>
    </row>
    <row r="29" spans="2:12">
      <c r="B29" s="113" t="s">
        <v>97</v>
      </c>
      <c r="C29" s="114">
        <v>8.8744268599319541E-4</v>
      </c>
      <c r="D29"/>
      <c r="E29"/>
      <c r="F29"/>
      <c r="G29"/>
      <c r="H29"/>
      <c r="I29"/>
      <c r="J29"/>
      <c r="K29"/>
      <c r="L29"/>
    </row>
    <row r="30" spans="2:12">
      <c r="B30" s="113" t="s">
        <v>96</v>
      </c>
      <c r="C30" s="114">
        <v>9.9837302174234487E-3</v>
      </c>
      <c r="D30"/>
      <c r="E30"/>
      <c r="F30"/>
      <c r="G30"/>
      <c r="H30"/>
      <c r="I30"/>
      <c r="J30"/>
      <c r="K30"/>
      <c r="L30"/>
    </row>
    <row r="31" spans="2:12" ht="15" customHeight="1">
      <c r="B31" s="113" t="s">
        <v>95</v>
      </c>
      <c r="C31" s="114">
        <v>4.9918651087117244E-3</v>
      </c>
      <c r="D31"/>
      <c r="E31"/>
      <c r="F31"/>
      <c r="G31"/>
      <c r="H31"/>
      <c r="I31"/>
      <c r="J31"/>
      <c r="K31"/>
      <c r="L31"/>
    </row>
    <row r="32" spans="2:12">
      <c r="B32" s="113" t="s">
        <v>94</v>
      </c>
      <c r="C32" s="114">
        <v>9.9837302174234487E-3</v>
      </c>
      <c r="D32"/>
      <c r="E32"/>
      <c r="F32"/>
      <c r="G32"/>
      <c r="H32"/>
      <c r="I32"/>
      <c r="J32"/>
      <c r="K32"/>
      <c r="L32"/>
    </row>
    <row r="33" spans="2:12">
      <c r="B33" s="113" t="s">
        <v>93</v>
      </c>
      <c r="C33" s="114">
        <v>3.2003401863629613E-2</v>
      </c>
      <c r="D33"/>
      <c r="E33"/>
      <c r="F33"/>
      <c r="G33"/>
      <c r="H33"/>
      <c r="I33"/>
      <c r="J33"/>
      <c r="K33"/>
      <c r="L33"/>
    </row>
    <row r="34" spans="2:12">
      <c r="B34" s="113" t="s">
        <v>92</v>
      </c>
      <c r="C34" s="114">
        <v>0.10017009318148193</v>
      </c>
      <c r="D34"/>
      <c r="E34"/>
      <c r="F34"/>
      <c r="G34"/>
      <c r="H34"/>
      <c r="I34"/>
      <c r="J34"/>
      <c r="K34"/>
      <c r="L34"/>
    </row>
    <row r="35" spans="2:12">
      <c r="B35" s="113" t="s">
        <v>91</v>
      </c>
      <c r="C35" s="114">
        <v>0.20743972785090944</v>
      </c>
      <c r="D35"/>
      <c r="E35"/>
      <c r="F35"/>
      <c r="G35"/>
      <c r="H35"/>
      <c r="I35"/>
      <c r="J35"/>
      <c r="K35"/>
      <c r="L35"/>
    </row>
    <row r="36" spans="2:12">
      <c r="B36" s="113" t="s">
        <v>90</v>
      </c>
      <c r="C36" s="114">
        <v>0.58582310309125818</v>
      </c>
      <c r="D36"/>
      <c r="E36"/>
      <c r="F36"/>
      <c r="G36"/>
      <c r="H36"/>
      <c r="I36"/>
      <c r="J36"/>
      <c r="K36"/>
      <c r="L36"/>
    </row>
    <row r="39" spans="2:12">
      <c r="B39"/>
      <c r="C39"/>
      <c r="D39"/>
      <c r="E39"/>
      <c r="F39"/>
      <c r="G39"/>
      <c r="H39"/>
      <c r="I39"/>
      <c r="J39"/>
      <c r="K39"/>
      <c r="L39"/>
    </row>
    <row r="40" spans="2:12">
      <c r="B40"/>
      <c r="C40"/>
      <c r="D40"/>
      <c r="E40"/>
      <c r="F40"/>
      <c r="G40"/>
      <c r="H40"/>
      <c r="I40"/>
      <c r="J40"/>
      <c r="K40"/>
      <c r="L40"/>
    </row>
    <row r="41" spans="2:12" ht="15" customHeight="1">
      <c r="B41"/>
      <c r="C41"/>
      <c r="D41"/>
      <c r="E41"/>
      <c r="F41" s="671" t="s">
        <v>82</v>
      </c>
      <c r="G41" s="671"/>
      <c r="H41" s="671"/>
      <c r="I41" s="671"/>
      <c r="J41" s="671"/>
      <c r="K41" s="671"/>
      <c r="L41" s="671"/>
    </row>
    <row r="42" spans="2:12">
      <c r="B42"/>
      <c r="C42"/>
      <c r="D42"/>
      <c r="E42"/>
      <c r="F42" s="671"/>
      <c r="G42" s="671"/>
      <c r="H42" s="671"/>
      <c r="I42" s="671"/>
      <c r="J42" s="671"/>
      <c r="K42" s="671"/>
      <c r="L42" s="671"/>
    </row>
    <row r="43" spans="2:12">
      <c r="B43"/>
      <c r="C43"/>
      <c r="D43"/>
      <c r="E43"/>
      <c r="F43"/>
      <c r="G43"/>
      <c r="H43"/>
      <c r="I43"/>
      <c r="J43"/>
      <c r="K43"/>
      <c r="L43"/>
    </row>
    <row r="44" spans="2:12">
      <c r="B44"/>
      <c r="C44"/>
      <c r="D44"/>
      <c r="E44"/>
      <c r="F44"/>
      <c r="G44"/>
      <c r="H44"/>
      <c r="I44"/>
      <c r="J44"/>
      <c r="K44"/>
      <c r="L44"/>
    </row>
    <row r="45" spans="2:12">
      <c r="B45"/>
      <c r="C45"/>
      <c r="D45"/>
      <c r="E45"/>
      <c r="F45"/>
      <c r="G45"/>
      <c r="H45"/>
      <c r="I45"/>
      <c r="J45"/>
      <c r="K45"/>
      <c r="L45"/>
    </row>
    <row r="46" spans="2:12">
      <c r="B46"/>
      <c r="C46"/>
      <c r="D46"/>
      <c r="E46"/>
      <c r="F46"/>
      <c r="G46"/>
      <c r="H46"/>
      <c r="I46"/>
      <c r="J46"/>
      <c r="K46"/>
      <c r="L46"/>
    </row>
    <row r="47" spans="2:12">
      <c r="B47"/>
      <c r="C47"/>
      <c r="D47"/>
      <c r="E47"/>
      <c r="F47"/>
      <c r="G47"/>
      <c r="H47"/>
      <c r="I47"/>
      <c r="J47"/>
      <c r="K47"/>
      <c r="L47"/>
    </row>
    <row r="48" spans="2:12">
      <c r="B48"/>
      <c r="C48"/>
      <c r="D48"/>
      <c r="E48"/>
      <c r="F48"/>
      <c r="G48"/>
      <c r="H48"/>
      <c r="I48"/>
      <c r="J48"/>
      <c r="K48"/>
      <c r="L48"/>
    </row>
    <row r="49" spans="2:14">
      <c r="B49"/>
      <c r="C49"/>
      <c r="D49"/>
      <c r="E49"/>
      <c r="F49"/>
      <c r="G49"/>
      <c r="H49"/>
      <c r="I49"/>
      <c r="J49"/>
      <c r="K49"/>
      <c r="L49"/>
    </row>
    <row r="50" spans="2:14">
      <c r="B50"/>
      <c r="C50"/>
      <c r="D50"/>
      <c r="E50"/>
      <c r="F50"/>
      <c r="G50"/>
      <c r="H50"/>
      <c r="I50"/>
      <c r="J50"/>
      <c r="K50"/>
      <c r="L50"/>
    </row>
    <row r="51" spans="2:14">
      <c r="B51"/>
      <c r="C51"/>
      <c r="D51"/>
      <c r="E51"/>
      <c r="F51"/>
      <c r="G51"/>
      <c r="H51"/>
      <c r="I51"/>
      <c r="J51"/>
      <c r="K51"/>
      <c r="L51"/>
    </row>
    <row r="52" spans="2:14">
      <c r="B52"/>
      <c r="C52"/>
      <c r="D52"/>
      <c r="E52"/>
      <c r="F52"/>
      <c r="G52"/>
      <c r="H52"/>
      <c r="I52"/>
      <c r="J52"/>
      <c r="K52"/>
      <c r="L52"/>
    </row>
    <row r="53" spans="2:14">
      <c r="B53"/>
      <c r="C53"/>
      <c r="D53"/>
      <c r="E53"/>
      <c r="F53"/>
      <c r="G53"/>
      <c r="H53"/>
      <c r="I53"/>
      <c r="J53"/>
      <c r="K53"/>
      <c r="L53"/>
    </row>
    <row r="60" spans="2:14">
      <c r="B60" s="658" t="s">
        <v>100</v>
      </c>
      <c r="C60" s="659"/>
      <c r="D60" s="659"/>
      <c r="E60" s="659"/>
      <c r="F60" s="659"/>
      <c r="G60" s="659"/>
      <c r="H60" s="659"/>
      <c r="I60" s="659"/>
      <c r="J60" s="659"/>
      <c r="K60" s="659"/>
      <c r="L60" s="659"/>
      <c r="M60" s="659"/>
      <c r="N60" s="162"/>
    </row>
    <row r="61" spans="2:14" ht="15.75" thickBot="1">
      <c r="B61" s="660" t="s">
        <v>101</v>
      </c>
      <c r="C61" s="659"/>
      <c r="D61" s="659"/>
      <c r="E61" s="659"/>
      <c r="F61" s="659"/>
      <c r="G61" s="659"/>
      <c r="H61" s="659"/>
      <c r="I61" s="659"/>
      <c r="J61" s="659"/>
      <c r="K61" s="659"/>
      <c r="L61" s="659"/>
      <c r="M61" s="659"/>
      <c r="N61" s="162"/>
    </row>
    <row r="62" spans="2:14" ht="15.75" thickBot="1">
      <c r="B62" s="661" t="s">
        <v>102</v>
      </c>
      <c r="C62" s="662"/>
      <c r="D62" s="664" t="s">
        <v>103</v>
      </c>
      <c r="E62" s="665"/>
      <c r="F62" s="665"/>
      <c r="G62" s="665"/>
      <c r="H62" s="665"/>
      <c r="I62" s="665"/>
      <c r="J62" s="665"/>
      <c r="K62" s="665"/>
      <c r="L62" s="666"/>
      <c r="M62" s="667" t="s">
        <v>9</v>
      </c>
      <c r="N62" s="162"/>
    </row>
    <row r="63" spans="2:14" ht="15.75" thickBot="1">
      <c r="B63" s="663"/>
      <c r="C63" s="657"/>
      <c r="D63" s="163" t="s">
        <v>104</v>
      </c>
      <c r="E63" s="164" t="s">
        <v>105</v>
      </c>
      <c r="F63" s="164" t="s">
        <v>106</v>
      </c>
      <c r="G63" s="164" t="s">
        <v>107</v>
      </c>
      <c r="H63" s="164" t="s">
        <v>152</v>
      </c>
      <c r="I63" s="164" t="s">
        <v>153</v>
      </c>
      <c r="J63" s="164" t="s">
        <v>154</v>
      </c>
      <c r="K63" s="164" t="s">
        <v>155</v>
      </c>
      <c r="L63" s="164" t="s">
        <v>156</v>
      </c>
      <c r="M63" s="668"/>
      <c r="N63" s="162"/>
    </row>
    <row r="64" spans="2:14" ht="24">
      <c r="B64" s="669" t="s">
        <v>108</v>
      </c>
      <c r="C64" s="165" t="s">
        <v>109</v>
      </c>
      <c r="D64" s="166">
        <v>5108</v>
      </c>
      <c r="E64" s="167">
        <v>272</v>
      </c>
      <c r="F64" s="167">
        <v>219</v>
      </c>
      <c r="G64" s="167">
        <v>1409</v>
      </c>
      <c r="H64" s="167">
        <v>1325</v>
      </c>
      <c r="I64" s="167">
        <v>328</v>
      </c>
      <c r="J64" s="167">
        <v>1115</v>
      </c>
      <c r="K64" s="167">
        <v>417</v>
      </c>
      <c r="L64" s="167">
        <v>369</v>
      </c>
      <c r="M64" s="168">
        <v>10562</v>
      </c>
      <c r="N64" s="162"/>
    </row>
    <row r="65" spans="2:14" ht="24">
      <c r="B65" s="670"/>
      <c r="C65" s="169" t="s">
        <v>110</v>
      </c>
      <c r="D65" s="170">
        <v>1699</v>
      </c>
      <c r="E65" s="171">
        <v>116</v>
      </c>
      <c r="F65" s="171">
        <v>56</v>
      </c>
      <c r="G65" s="171">
        <v>353</v>
      </c>
      <c r="H65" s="171">
        <v>400</v>
      </c>
      <c r="I65" s="171">
        <v>106</v>
      </c>
      <c r="J65" s="171">
        <v>737</v>
      </c>
      <c r="K65" s="171">
        <v>160</v>
      </c>
      <c r="L65" s="171">
        <v>113</v>
      </c>
      <c r="M65" s="172">
        <v>3740</v>
      </c>
      <c r="N65" s="162"/>
    </row>
    <row r="66" spans="2:14" ht="24">
      <c r="B66" s="670"/>
      <c r="C66" s="169" t="s">
        <v>111</v>
      </c>
      <c r="D66" s="170">
        <v>908</v>
      </c>
      <c r="E66" s="171">
        <v>58</v>
      </c>
      <c r="F66" s="171">
        <v>32</v>
      </c>
      <c r="G66" s="171">
        <v>285</v>
      </c>
      <c r="H66" s="171">
        <v>81</v>
      </c>
      <c r="I66" s="171">
        <v>43</v>
      </c>
      <c r="J66" s="171">
        <v>327</v>
      </c>
      <c r="K66" s="171">
        <v>40</v>
      </c>
      <c r="L66" s="171">
        <v>32</v>
      </c>
      <c r="M66" s="172">
        <v>1806</v>
      </c>
      <c r="N66" s="162"/>
    </row>
    <row r="67" spans="2:14" ht="24">
      <c r="B67" s="670"/>
      <c r="C67" s="169" t="s">
        <v>112</v>
      </c>
      <c r="D67" s="170">
        <v>309</v>
      </c>
      <c r="E67" s="171">
        <v>17</v>
      </c>
      <c r="F67" s="171">
        <v>6</v>
      </c>
      <c r="G67" s="171">
        <v>153</v>
      </c>
      <c r="H67" s="171">
        <v>8</v>
      </c>
      <c r="I67" s="171">
        <v>14</v>
      </c>
      <c r="J67" s="171">
        <v>34</v>
      </c>
      <c r="K67" s="171">
        <v>28</v>
      </c>
      <c r="L67" s="171">
        <v>8</v>
      </c>
      <c r="M67" s="172">
        <v>577</v>
      </c>
      <c r="N67" s="162"/>
    </row>
    <row r="68" spans="2:14" ht="24">
      <c r="B68" s="670"/>
      <c r="C68" s="169" t="s">
        <v>113</v>
      </c>
      <c r="D68" s="170">
        <v>79</v>
      </c>
      <c r="E68" s="171">
        <v>8</v>
      </c>
      <c r="F68" s="171">
        <v>0</v>
      </c>
      <c r="G68" s="171">
        <v>1</v>
      </c>
      <c r="H68" s="171">
        <v>55</v>
      </c>
      <c r="I68" s="171">
        <v>2</v>
      </c>
      <c r="J68" s="171">
        <v>34</v>
      </c>
      <c r="K68" s="171">
        <v>1</v>
      </c>
      <c r="L68" s="171">
        <v>0</v>
      </c>
      <c r="M68" s="172">
        <v>180</v>
      </c>
      <c r="N68" s="162"/>
    </row>
    <row r="69" spans="2:14" ht="24">
      <c r="B69" s="670"/>
      <c r="C69" s="169" t="s">
        <v>114</v>
      </c>
      <c r="D69" s="170">
        <v>68</v>
      </c>
      <c r="E69" s="171">
        <v>0</v>
      </c>
      <c r="F69" s="171">
        <v>0</v>
      </c>
      <c r="G69" s="171">
        <v>2</v>
      </c>
      <c r="H69" s="171">
        <v>2</v>
      </c>
      <c r="I69" s="171">
        <v>0</v>
      </c>
      <c r="J69" s="171">
        <v>15</v>
      </c>
      <c r="K69" s="171">
        <v>2</v>
      </c>
      <c r="L69" s="171">
        <v>1</v>
      </c>
      <c r="M69" s="172">
        <v>90</v>
      </c>
      <c r="N69" s="162"/>
    </row>
    <row r="70" spans="2:14" ht="24">
      <c r="B70" s="670"/>
      <c r="C70" s="169" t="s">
        <v>115</v>
      </c>
      <c r="D70" s="170">
        <v>46</v>
      </c>
      <c r="E70" s="171">
        <v>1</v>
      </c>
      <c r="F70" s="171">
        <v>1</v>
      </c>
      <c r="G70" s="171">
        <v>0</v>
      </c>
      <c r="H70" s="171">
        <v>110</v>
      </c>
      <c r="I70" s="171">
        <v>0</v>
      </c>
      <c r="J70" s="171">
        <v>21</v>
      </c>
      <c r="K70" s="171">
        <v>0</v>
      </c>
      <c r="L70" s="171">
        <v>1</v>
      </c>
      <c r="M70" s="172">
        <v>180</v>
      </c>
      <c r="N70" s="162"/>
    </row>
    <row r="71" spans="2:14" ht="24">
      <c r="B71" s="670"/>
      <c r="C71" s="169" t="s">
        <v>116</v>
      </c>
      <c r="D71" s="170">
        <v>11</v>
      </c>
      <c r="E71" s="171">
        <v>1</v>
      </c>
      <c r="F71" s="171">
        <v>0</v>
      </c>
      <c r="G71" s="171">
        <v>0</v>
      </c>
      <c r="H71" s="171">
        <v>0</v>
      </c>
      <c r="I71" s="171">
        <v>0</v>
      </c>
      <c r="J71" s="171">
        <v>4</v>
      </c>
      <c r="K71" s="171">
        <v>0</v>
      </c>
      <c r="L71" s="171">
        <v>0</v>
      </c>
      <c r="M71" s="172">
        <v>16</v>
      </c>
      <c r="N71" s="162"/>
    </row>
    <row r="72" spans="2:14" ht="24">
      <c r="B72" s="670"/>
      <c r="C72" s="169" t="s">
        <v>117</v>
      </c>
      <c r="D72" s="170">
        <v>2</v>
      </c>
      <c r="E72" s="171">
        <v>0</v>
      </c>
      <c r="F72" s="171">
        <v>0</v>
      </c>
      <c r="G72" s="171">
        <v>0</v>
      </c>
      <c r="H72" s="171">
        <v>0</v>
      </c>
      <c r="I72" s="171">
        <v>0</v>
      </c>
      <c r="J72" s="171">
        <v>0</v>
      </c>
      <c r="K72" s="171">
        <v>0</v>
      </c>
      <c r="L72" s="171">
        <v>0</v>
      </c>
      <c r="M72" s="172">
        <v>2</v>
      </c>
      <c r="N72" s="162"/>
    </row>
    <row r="73" spans="2:14" ht="24">
      <c r="B73" s="670"/>
      <c r="C73" s="169" t="s">
        <v>118</v>
      </c>
      <c r="D73" s="170">
        <v>11</v>
      </c>
      <c r="E73" s="171">
        <v>0</v>
      </c>
      <c r="F73" s="171">
        <v>0</v>
      </c>
      <c r="G73" s="171">
        <v>0</v>
      </c>
      <c r="H73" s="171">
        <v>0</v>
      </c>
      <c r="I73" s="171">
        <v>0</v>
      </c>
      <c r="J73" s="171">
        <v>8</v>
      </c>
      <c r="K73" s="171">
        <v>0</v>
      </c>
      <c r="L73" s="171">
        <v>0</v>
      </c>
      <c r="M73" s="172">
        <v>19</v>
      </c>
      <c r="N73" s="162"/>
    </row>
    <row r="74" spans="2:14" ht="15.75" thickBot="1">
      <c r="B74" s="656" t="s">
        <v>9</v>
      </c>
      <c r="C74" s="657"/>
      <c r="D74" s="173">
        <v>8241</v>
      </c>
      <c r="E74" s="174">
        <v>473</v>
      </c>
      <c r="F74" s="174">
        <v>314</v>
      </c>
      <c r="G74" s="174">
        <v>2203</v>
      </c>
      <c r="H74" s="174">
        <v>1981</v>
      </c>
      <c r="I74" s="174">
        <v>493</v>
      </c>
      <c r="J74" s="174">
        <v>2295</v>
      </c>
      <c r="K74" s="174">
        <v>648</v>
      </c>
      <c r="L74" s="174">
        <v>524</v>
      </c>
      <c r="M74" s="175">
        <v>17172</v>
      </c>
      <c r="N74" s="162"/>
    </row>
    <row r="76" spans="2:14">
      <c r="D76" s="159">
        <v>8644.9999999999927</v>
      </c>
      <c r="E76" s="159">
        <v>485.33333333333331</v>
      </c>
      <c r="F76" s="159">
        <v>320.6666666666668</v>
      </c>
      <c r="G76" s="159">
        <v>2223.1666666666702</v>
      </c>
      <c r="H76" s="159">
        <v>1984.1666666666665</v>
      </c>
      <c r="I76" s="159">
        <v>536</v>
      </c>
      <c r="J76" s="159">
        <v>2613.00000000002</v>
      </c>
      <c r="K76" s="159">
        <v>657.00000000000045</v>
      </c>
      <c r="L76" s="159">
        <v>565</v>
      </c>
      <c r="M76" s="176">
        <v>18029.33333333335</v>
      </c>
    </row>
    <row r="78" spans="2:14">
      <c r="D78" s="177">
        <f>D76-D74</f>
        <v>403.99999999999272</v>
      </c>
      <c r="E78" s="177">
        <f t="shared" ref="E78:M78" si="2">E76-E74</f>
        <v>12.333333333333314</v>
      </c>
      <c r="F78" s="177">
        <f t="shared" si="2"/>
        <v>6.6666666666667993</v>
      </c>
      <c r="G78" s="177">
        <f t="shared" si="2"/>
        <v>20.166666666670153</v>
      </c>
      <c r="H78" s="177">
        <f t="shared" si="2"/>
        <v>3.1666666666665151</v>
      </c>
      <c r="I78" s="177">
        <f t="shared" si="2"/>
        <v>43</v>
      </c>
      <c r="J78" s="177">
        <f t="shared" si="2"/>
        <v>318.00000000002001</v>
      </c>
      <c r="K78" s="177">
        <f t="shared" si="2"/>
        <v>9.0000000000004547</v>
      </c>
      <c r="L78" s="177">
        <f t="shared" si="2"/>
        <v>41</v>
      </c>
      <c r="M78" s="177">
        <f t="shared" si="2"/>
        <v>857.33333333335031</v>
      </c>
    </row>
  </sheetData>
  <mergeCells count="17">
    <mergeCell ref="B23:B24"/>
    <mergeCell ref="C23:C24"/>
    <mergeCell ref="B74:C74"/>
    <mergeCell ref="B60:M60"/>
    <mergeCell ref="B61:M61"/>
    <mergeCell ref="B62:C63"/>
    <mergeCell ref="D62:L62"/>
    <mergeCell ref="M62:M63"/>
    <mergeCell ref="B64:B73"/>
    <mergeCell ref="F41:L42"/>
    <mergeCell ref="B19:L19"/>
    <mergeCell ref="B1:L1"/>
    <mergeCell ref="B2:L2"/>
    <mergeCell ref="B3:M3"/>
    <mergeCell ref="B4:B5"/>
    <mergeCell ref="C4:C5"/>
    <mergeCell ref="D4:L4"/>
  </mergeCells>
  <pageMargins left="0.7" right="0.7" top="0.75" bottom="0.75" header="0.3" footer="0.3"/>
  <pageSetup orientation="portrait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>
  <dimension ref="B1:Q36"/>
  <sheetViews>
    <sheetView showGridLines="0" topLeftCell="A7" workbookViewId="0">
      <selection activeCell="K21" sqref="K21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10">
      <c r="B1" s="615" t="s">
        <v>534</v>
      </c>
      <c r="C1" s="615"/>
      <c r="D1" s="615"/>
      <c r="E1" s="615"/>
      <c r="F1" s="615"/>
      <c r="G1" s="615"/>
      <c r="H1" s="615"/>
      <c r="I1" s="615"/>
    </row>
    <row r="2" spans="2:10">
      <c r="B2" s="619" t="s">
        <v>537</v>
      </c>
      <c r="C2" s="619"/>
      <c r="D2" s="619"/>
      <c r="E2" s="619"/>
      <c r="F2" s="619"/>
      <c r="G2" s="619"/>
      <c r="H2" s="619"/>
      <c r="I2" s="619"/>
    </row>
    <row r="3" spans="2:10" ht="15.75" thickBot="1"/>
    <row r="4" spans="2:10" ht="15.75" thickBot="1">
      <c r="B4" s="813" t="s">
        <v>84</v>
      </c>
      <c r="C4" s="815" t="s">
        <v>9</v>
      </c>
      <c r="D4" s="826" t="s">
        <v>6</v>
      </c>
      <c r="E4" s="827"/>
      <c r="F4" s="827"/>
      <c r="G4" s="827"/>
      <c r="H4" s="827"/>
      <c r="I4" s="830"/>
      <c r="J4" s="66"/>
    </row>
    <row r="5" spans="2:10" ht="24.75" thickBot="1">
      <c r="B5" s="814"/>
      <c r="C5" s="816"/>
      <c r="D5" s="507" t="s">
        <v>526</v>
      </c>
      <c r="E5" s="507" t="s">
        <v>527</v>
      </c>
      <c r="F5" s="507" t="s">
        <v>528</v>
      </c>
      <c r="G5" s="507" t="s">
        <v>529</v>
      </c>
      <c r="H5" s="507" t="s">
        <v>531</v>
      </c>
      <c r="I5" s="508" t="s">
        <v>530</v>
      </c>
      <c r="J5" s="66"/>
    </row>
    <row r="6" spans="2:10">
      <c r="B6" s="67" t="s">
        <v>9</v>
      </c>
      <c r="C6" s="42">
        <f>SUM(D6:I6)</f>
        <v>1564</v>
      </c>
      <c r="D6" s="42">
        <f t="shared" ref="D6:I6" si="0">SUM(D7:D9)</f>
        <v>544</v>
      </c>
      <c r="E6" s="42">
        <f t="shared" si="0"/>
        <v>262</v>
      </c>
      <c r="F6" s="42">
        <f t="shared" si="0"/>
        <v>224</v>
      </c>
      <c r="G6" s="42">
        <f t="shared" si="0"/>
        <v>198</v>
      </c>
      <c r="H6" s="42">
        <f t="shared" si="0"/>
        <v>140</v>
      </c>
      <c r="I6" s="43">
        <f t="shared" si="0"/>
        <v>196</v>
      </c>
      <c r="J6" s="66"/>
    </row>
    <row r="7" spans="2:10" ht="15.75" customHeight="1">
      <c r="B7" s="68" t="s">
        <v>85</v>
      </c>
      <c r="C7" s="69">
        <f>SUM(D7:I7)</f>
        <v>968.78540383500024</v>
      </c>
      <c r="D7" s="69">
        <v>342.25830258302585</v>
      </c>
      <c r="E7" s="69">
        <v>167</v>
      </c>
      <c r="F7" s="69">
        <v>144.2882882882883</v>
      </c>
      <c r="G7" s="69">
        <v>141.71573604060913</v>
      </c>
      <c r="H7" s="69">
        <v>71</v>
      </c>
      <c r="I7" s="70">
        <v>102.52307692307693</v>
      </c>
      <c r="J7" s="66"/>
    </row>
    <row r="8" spans="2:10">
      <c r="B8" s="68" t="s">
        <v>86</v>
      </c>
      <c r="C8" s="69">
        <f t="shared" ref="C8:C9" si="1">SUM(D8:I8)</f>
        <v>335.2783304367548</v>
      </c>
      <c r="D8" s="69">
        <v>45.166051660516608</v>
      </c>
      <c r="E8" s="69">
        <v>76</v>
      </c>
      <c r="F8" s="69">
        <v>64.576576576576571</v>
      </c>
      <c r="G8" s="69">
        <v>53.269035532994927</v>
      </c>
      <c r="H8" s="69">
        <v>44</v>
      </c>
      <c r="I8" s="70">
        <v>52.266666666666666</v>
      </c>
      <c r="J8" s="66"/>
    </row>
    <row r="9" spans="2:10" ht="15.75" thickBot="1">
      <c r="B9" s="71" t="s">
        <v>87</v>
      </c>
      <c r="C9" s="72">
        <f t="shared" si="1"/>
        <v>259.93626572824502</v>
      </c>
      <c r="D9" s="72">
        <v>156.57564575645756</v>
      </c>
      <c r="E9" s="72">
        <v>19</v>
      </c>
      <c r="F9" s="72">
        <v>15.135135135135135</v>
      </c>
      <c r="G9" s="72">
        <v>3.015228426395939</v>
      </c>
      <c r="H9" s="72">
        <v>25</v>
      </c>
      <c r="I9" s="73">
        <v>41.210256410256413</v>
      </c>
      <c r="J9" s="66"/>
    </row>
    <row r="10" spans="2:10" ht="8.25" customHeight="1"/>
    <row r="11" spans="2:10" ht="22.5" customHeight="1">
      <c r="B11" s="628"/>
      <c r="C11" s="628"/>
      <c r="D11" s="628"/>
      <c r="E11" s="628"/>
      <c r="F11" s="628"/>
      <c r="G11" s="628"/>
      <c r="H11" s="628"/>
      <c r="I11" s="628"/>
    </row>
    <row r="12" spans="2:10">
      <c r="B12" s="75"/>
    </row>
    <row r="13" spans="2:10">
      <c r="B13" s="75"/>
    </row>
    <row r="14" spans="2:10" ht="24.75">
      <c r="B14" s="77"/>
      <c r="C14" s="147" t="s">
        <v>9</v>
      </c>
      <c r="D14" s="220" t="s">
        <v>526</v>
      </c>
      <c r="E14" s="220" t="s">
        <v>527</v>
      </c>
      <c r="F14" s="220" t="s">
        <v>528</v>
      </c>
      <c r="G14" s="220" t="s">
        <v>529</v>
      </c>
      <c r="H14" s="220" t="s">
        <v>531</v>
      </c>
      <c r="I14" s="235" t="s">
        <v>530</v>
      </c>
    </row>
    <row r="15" spans="2:10">
      <c r="B15" s="81" t="s">
        <v>85</v>
      </c>
      <c r="C15" s="84">
        <f>+C7/C$6</f>
        <v>0.61942800756713567</v>
      </c>
      <c r="D15" s="84">
        <f t="shared" ref="D15:I17" si="2">+D7/D$6</f>
        <v>0.62915129151291516</v>
      </c>
      <c r="E15" s="84">
        <f t="shared" si="2"/>
        <v>0.63740458015267176</v>
      </c>
      <c r="F15" s="84">
        <f t="shared" si="2"/>
        <v>0.64414414414414423</v>
      </c>
      <c r="G15" s="84">
        <f t="shared" si="2"/>
        <v>0.71573604060913698</v>
      </c>
      <c r="H15" s="84">
        <f t="shared" si="2"/>
        <v>0.50714285714285712</v>
      </c>
      <c r="I15" s="84">
        <f t="shared" si="2"/>
        <v>0.52307692307692311</v>
      </c>
    </row>
    <row r="16" spans="2:10">
      <c r="B16" s="81" t="s">
        <v>86</v>
      </c>
      <c r="C16" s="84">
        <f>+C8/C$6</f>
        <v>0.21437233403884579</v>
      </c>
      <c r="D16" s="84">
        <f t="shared" si="2"/>
        <v>8.3025830258302583E-2</v>
      </c>
      <c r="E16" s="84">
        <f t="shared" si="2"/>
        <v>0.29007633587786258</v>
      </c>
      <c r="F16" s="84">
        <f t="shared" si="2"/>
        <v>0.28828828828828829</v>
      </c>
      <c r="G16" s="84">
        <f t="shared" si="2"/>
        <v>0.26903553299492389</v>
      </c>
      <c r="H16" s="84">
        <f t="shared" si="2"/>
        <v>0.31428571428571428</v>
      </c>
      <c r="I16" s="84">
        <f t="shared" si="2"/>
        <v>0.26666666666666666</v>
      </c>
    </row>
    <row r="17" spans="2:17">
      <c r="B17" s="81" t="s">
        <v>87</v>
      </c>
      <c r="C17" s="84">
        <f>+C9/C$6</f>
        <v>0.16619965839401857</v>
      </c>
      <c r="D17" s="84">
        <f>+D9/D$6</f>
        <v>0.28782287822878228</v>
      </c>
      <c r="E17" s="84">
        <f>+E9/E$6</f>
        <v>7.2519083969465645E-2</v>
      </c>
      <c r="F17" s="84">
        <f t="shared" si="2"/>
        <v>6.7567567567567571E-2</v>
      </c>
      <c r="G17" s="84">
        <f t="shared" si="2"/>
        <v>1.5228426395939085E-2</v>
      </c>
      <c r="H17" s="84">
        <f>+H9/H$6</f>
        <v>0.17857142857142858</v>
      </c>
      <c r="I17" s="84">
        <f t="shared" si="2"/>
        <v>0.21025641025641026</v>
      </c>
    </row>
    <row r="20" spans="2:17" ht="8.25" customHeight="1"/>
    <row r="21" spans="2:17" ht="23.25" customHeight="1">
      <c r="L21" s="628"/>
      <c r="M21" s="628"/>
      <c r="N21" s="628"/>
      <c r="O21" s="628"/>
      <c r="P21" s="628"/>
      <c r="Q21" s="383"/>
    </row>
    <row r="22" spans="2:17">
      <c r="L22" s="628"/>
      <c r="M22" s="628"/>
      <c r="N22" s="628"/>
      <c r="O22" s="628"/>
      <c r="P22" s="628"/>
    </row>
    <row r="36" spans="2:9" ht="24.75" customHeight="1">
      <c r="B36" s="618"/>
      <c r="C36" s="618"/>
      <c r="D36" s="618"/>
      <c r="E36" s="618"/>
      <c r="F36" s="618"/>
      <c r="G36" s="618"/>
      <c r="H36" s="618"/>
      <c r="I36" s="618"/>
    </row>
  </sheetData>
  <mergeCells count="8">
    <mergeCell ref="L21:P22"/>
    <mergeCell ref="B36:I36"/>
    <mergeCell ref="B1:I1"/>
    <mergeCell ref="B2:I2"/>
    <mergeCell ref="B4:B5"/>
    <mergeCell ref="C4:C5"/>
    <mergeCell ref="D4:I4"/>
    <mergeCell ref="B11:I1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>
  <dimension ref="B1:T82"/>
  <sheetViews>
    <sheetView showGridLines="0" workbookViewId="0">
      <selection activeCell="K37" sqref="K37"/>
    </sheetView>
  </sheetViews>
  <sheetFormatPr baseColWidth="10" defaultRowHeight="15"/>
  <cols>
    <col min="2" max="2" width="17.85546875" style="53" customWidth="1"/>
    <col min="3" max="3" width="13" style="53" customWidth="1"/>
    <col min="4" max="9" width="13.5703125" customWidth="1"/>
  </cols>
  <sheetData>
    <row r="1" spans="2:11">
      <c r="B1" s="615" t="s">
        <v>536</v>
      </c>
      <c r="C1" s="615"/>
      <c r="D1" s="615"/>
      <c r="E1" s="615"/>
      <c r="F1" s="615"/>
      <c r="G1" s="615"/>
      <c r="H1" s="615"/>
      <c r="I1" s="615"/>
    </row>
    <row r="2" spans="2:11">
      <c r="B2" s="619" t="s">
        <v>539</v>
      </c>
      <c r="C2" s="619"/>
      <c r="D2" s="619"/>
      <c r="E2" s="619"/>
      <c r="F2" s="619"/>
      <c r="G2" s="619"/>
      <c r="H2" s="619"/>
      <c r="I2" s="619"/>
      <c r="J2" s="101"/>
      <c r="K2" s="102"/>
    </row>
    <row r="3" spans="2:11" ht="15.75" thickBot="1">
      <c r="B3" s="634"/>
      <c r="C3" s="634"/>
      <c r="D3" s="634"/>
      <c r="E3" s="634"/>
      <c r="F3" s="634"/>
      <c r="G3" s="634"/>
      <c r="H3" s="634"/>
      <c r="I3" s="634"/>
      <c r="J3" s="634"/>
      <c r="K3" s="102"/>
    </row>
    <row r="4" spans="2:11" ht="15.75" thickBot="1">
      <c r="B4" s="823" t="s">
        <v>89</v>
      </c>
      <c r="C4" s="815" t="s">
        <v>9</v>
      </c>
      <c r="D4" s="826" t="s">
        <v>6</v>
      </c>
      <c r="E4" s="827"/>
      <c r="F4" s="827"/>
      <c r="G4" s="827"/>
      <c r="H4" s="827"/>
      <c r="I4" s="830"/>
      <c r="K4" s="102"/>
    </row>
    <row r="5" spans="2:11" ht="15.75" thickBot="1">
      <c r="B5" s="824"/>
      <c r="C5" s="825"/>
      <c r="D5" s="507" t="s">
        <v>526</v>
      </c>
      <c r="E5" s="507" t="s">
        <v>527</v>
      </c>
      <c r="F5" s="507" t="s">
        <v>528</v>
      </c>
      <c r="G5" s="507" t="s">
        <v>529</v>
      </c>
      <c r="H5" s="507" t="s">
        <v>531</v>
      </c>
      <c r="I5" s="508" t="s">
        <v>530</v>
      </c>
      <c r="K5" s="102"/>
    </row>
    <row r="6" spans="2:11" ht="16.5" customHeight="1">
      <c r="B6" s="67" t="s">
        <v>9</v>
      </c>
      <c r="C6" s="103">
        <f>SUM(C7:C17)</f>
        <v>1564</v>
      </c>
      <c r="D6" s="103">
        <f t="shared" ref="D6:I6" si="0">SUM(D7:D17)</f>
        <v>544</v>
      </c>
      <c r="E6" s="103">
        <f t="shared" si="0"/>
        <v>262</v>
      </c>
      <c r="F6" s="103">
        <f t="shared" si="0"/>
        <v>224</v>
      </c>
      <c r="G6" s="103">
        <f t="shared" si="0"/>
        <v>198</v>
      </c>
      <c r="H6" s="103">
        <f t="shared" si="0"/>
        <v>140</v>
      </c>
      <c r="I6" s="104">
        <f t="shared" si="0"/>
        <v>196</v>
      </c>
      <c r="K6" s="102"/>
    </row>
    <row r="7" spans="2:11" ht="18.75" customHeight="1">
      <c r="B7" s="68" t="s">
        <v>90</v>
      </c>
      <c r="C7" s="106">
        <f>SUM(D7:I7)</f>
        <v>1112</v>
      </c>
      <c r="D7" s="106">
        <v>352</v>
      </c>
      <c r="E7" s="106">
        <v>180</v>
      </c>
      <c r="F7" s="106">
        <v>184</v>
      </c>
      <c r="G7" s="106">
        <v>153</v>
      </c>
      <c r="H7" s="106">
        <v>100</v>
      </c>
      <c r="I7" s="107">
        <v>143</v>
      </c>
      <c r="K7" s="102"/>
    </row>
    <row r="8" spans="2:11" ht="18.75" customHeight="1">
      <c r="B8" s="68" t="s">
        <v>91</v>
      </c>
      <c r="C8" s="106">
        <f t="shared" ref="C8:C17" si="1">SUM(D8:I8)</f>
        <v>188</v>
      </c>
      <c r="D8" s="106">
        <v>80</v>
      </c>
      <c r="E8" s="106">
        <v>38</v>
      </c>
      <c r="F8" s="106">
        <v>19</v>
      </c>
      <c r="G8" s="106">
        <v>18</v>
      </c>
      <c r="H8" s="106">
        <v>18</v>
      </c>
      <c r="I8" s="107">
        <v>15</v>
      </c>
      <c r="K8" s="102"/>
    </row>
    <row r="9" spans="2:11" ht="18.75" customHeight="1">
      <c r="B9" s="68" t="s">
        <v>92</v>
      </c>
      <c r="C9" s="106">
        <f t="shared" si="1"/>
        <v>115</v>
      </c>
      <c r="D9" s="106">
        <v>47</v>
      </c>
      <c r="E9" s="106">
        <v>22</v>
      </c>
      <c r="F9" s="106">
        <v>10</v>
      </c>
      <c r="G9" s="106">
        <v>13</v>
      </c>
      <c r="H9" s="106">
        <v>9</v>
      </c>
      <c r="I9" s="107">
        <v>14</v>
      </c>
      <c r="K9" s="102"/>
    </row>
    <row r="10" spans="2:11" ht="18.75" customHeight="1">
      <c r="B10" s="68" t="s">
        <v>93</v>
      </c>
      <c r="C10" s="106">
        <f t="shared" si="1"/>
        <v>5</v>
      </c>
      <c r="D10" s="106">
        <v>2</v>
      </c>
      <c r="E10" s="106">
        <v>1</v>
      </c>
      <c r="F10" s="106">
        <v>0</v>
      </c>
      <c r="G10" s="106">
        <v>0</v>
      </c>
      <c r="H10" s="106">
        <v>1</v>
      </c>
      <c r="I10" s="107">
        <v>1</v>
      </c>
      <c r="K10" s="102"/>
    </row>
    <row r="11" spans="2:11" ht="18.75" customHeight="1">
      <c r="B11" s="68" t="s">
        <v>94</v>
      </c>
      <c r="C11" s="106">
        <f t="shared" si="1"/>
        <v>2</v>
      </c>
      <c r="D11" s="106">
        <v>2</v>
      </c>
      <c r="E11" s="106">
        <v>0</v>
      </c>
      <c r="F11" s="106">
        <v>0</v>
      </c>
      <c r="G11" s="106">
        <v>0</v>
      </c>
      <c r="H11" s="106">
        <v>0</v>
      </c>
      <c r="I11" s="107">
        <v>0</v>
      </c>
      <c r="K11" s="102"/>
    </row>
    <row r="12" spans="2:11" ht="18.75" customHeight="1">
      <c r="B12" s="68" t="s">
        <v>95</v>
      </c>
      <c r="C12" s="106">
        <f t="shared" si="1"/>
        <v>1</v>
      </c>
      <c r="D12" s="106">
        <v>1</v>
      </c>
      <c r="E12" s="106">
        <v>0</v>
      </c>
      <c r="F12" s="106">
        <v>0</v>
      </c>
      <c r="G12" s="106">
        <v>0</v>
      </c>
      <c r="H12" s="106">
        <v>0</v>
      </c>
      <c r="I12" s="107">
        <v>0</v>
      </c>
      <c r="K12" s="102"/>
    </row>
    <row r="13" spans="2:11" ht="18.75" customHeight="1">
      <c r="B13" s="68" t="s">
        <v>96</v>
      </c>
      <c r="C13" s="106">
        <f t="shared" si="1"/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7">
        <v>0</v>
      </c>
      <c r="K13" s="102"/>
    </row>
    <row r="14" spans="2:11" ht="18.75" customHeight="1">
      <c r="B14" s="68" t="s">
        <v>97</v>
      </c>
      <c r="C14" s="106">
        <f t="shared" si="1"/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7">
        <v>0</v>
      </c>
      <c r="K14" s="102"/>
    </row>
    <row r="15" spans="2:11" ht="18.75" customHeight="1">
      <c r="B15" s="68" t="s">
        <v>98</v>
      </c>
      <c r="C15" s="106">
        <f t="shared" si="1"/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7">
        <v>0</v>
      </c>
      <c r="K15" s="102"/>
    </row>
    <row r="16" spans="2:11" ht="18.75" customHeight="1">
      <c r="B16" s="68" t="s">
        <v>99</v>
      </c>
      <c r="C16" s="106">
        <f t="shared" si="1"/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7">
        <v>0</v>
      </c>
      <c r="K16" s="102"/>
    </row>
    <row r="17" spans="2:17" ht="15.75" thickBot="1">
      <c r="B17" s="71" t="s">
        <v>81</v>
      </c>
      <c r="C17" s="109">
        <f t="shared" si="1"/>
        <v>141</v>
      </c>
      <c r="D17" s="109">
        <v>60</v>
      </c>
      <c r="E17" s="109">
        <v>21</v>
      </c>
      <c r="F17" s="109">
        <v>11</v>
      </c>
      <c r="G17" s="109">
        <v>14</v>
      </c>
      <c r="H17" s="109">
        <v>12</v>
      </c>
      <c r="I17" s="110">
        <v>23</v>
      </c>
      <c r="K17" s="102"/>
    </row>
    <row r="18" spans="2:17" ht="9" customHeight="1">
      <c r="K18" s="102"/>
    </row>
    <row r="19" spans="2:17" ht="24.75" customHeight="1">
      <c r="B19" s="618" t="s">
        <v>82</v>
      </c>
      <c r="C19" s="618"/>
      <c r="D19" s="618"/>
      <c r="E19" s="618"/>
      <c r="F19" s="618"/>
      <c r="G19" s="618"/>
      <c r="H19" s="618"/>
      <c r="I19" s="618"/>
    </row>
    <row r="22" spans="2:17" ht="15.75" thickBot="1"/>
    <row r="23" spans="2:17">
      <c r="B23" s="629" t="s">
        <v>89</v>
      </c>
      <c r="C23" s="631" t="s">
        <v>9</v>
      </c>
    </row>
    <row r="24" spans="2:17">
      <c r="B24" s="630"/>
      <c r="C24" s="632"/>
    </row>
    <row r="25" spans="2:17">
      <c r="B25" s="111" t="s">
        <v>9</v>
      </c>
      <c r="C25" s="112">
        <v>1</v>
      </c>
    </row>
    <row r="26" spans="2:17">
      <c r="B26" s="113" t="s">
        <v>81</v>
      </c>
      <c r="C26" s="114">
        <v>9.0153452685421992E-2</v>
      </c>
    </row>
    <row r="27" spans="2:17" ht="22.5" customHeight="1">
      <c r="B27" s="113" t="s">
        <v>99</v>
      </c>
      <c r="C27" s="114">
        <v>0</v>
      </c>
    </row>
    <row r="28" spans="2:17" ht="15.75" customHeight="1">
      <c r="B28" s="113" t="s">
        <v>98</v>
      </c>
      <c r="C28" s="114">
        <v>0</v>
      </c>
      <c r="L28" s="610"/>
      <c r="M28" s="610"/>
      <c r="N28" s="610"/>
      <c r="O28" s="610"/>
      <c r="P28" s="610"/>
      <c r="Q28" s="610"/>
    </row>
    <row r="29" spans="2:17" ht="15.75" customHeight="1">
      <c r="B29" s="113" t="s">
        <v>97</v>
      </c>
      <c r="C29" s="114">
        <v>0</v>
      </c>
      <c r="L29" s="610"/>
      <c r="M29" s="610"/>
      <c r="N29" s="610"/>
      <c r="O29" s="610"/>
      <c r="P29" s="610"/>
      <c r="Q29" s="610"/>
    </row>
    <row r="30" spans="2:17" ht="15.75" customHeight="1">
      <c r="B30" s="113" t="s">
        <v>96</v>
      </c>
      <c r="C30" s="114">
        <v>0</v>
      </c>
      <c r="L30" s="610"/>
      <c r="M30" s="610"/>
      <c r="N30" s="610"/>
      <c r="O30" s="610"/>
      <c r="P30" s="610"/>
      <c r="Q30" s="610"/>
    </row>
    <row r="31" spans="2:17" ht="15.75" customHeight="1">
      <c r="B31" s="113" t="s">
        <v>95</v>
      </c>
      <c r="C31" s="114">
        <v>6.3938618925831207E-4</v>
      </c>
      <c r="L31" s="610"/>
      <c r="M31" s="610"/>
      <c r="N31" s="610"/>
      <c r="O31" s="610"/>
      <c r="P31" s="610"/>
      <c r="Q31" s="610"/>
    </row>
    <row r="32" spans="2:17">
      <c r="B32" s="113" t="s">
        <v>94</v>
      </c>
      <c r="C32" s="114">
        <v>1.2787723785166241E-3</v>
      </c>
    </row>
    <row r="33" spans="2:10">
      <c r="B33" s="113" t="s">
        <v>93</v>
      </c>
      <c r="C33" s="114">
        <v>3.19693094629156E-3</v>
      </c>
    </row>
    <row r="34" spans="2:10">
      <c r="B34" s="113" t="s">
        <v>92</v>
      </c>
      <c r="C34" s="114">
        <v>7.3529411764705885E-2</v>
      </c>
    </row>
    <row r="35" spans="2:10">
      <c r="B35" s="113" t="s">
        <v>91</v>
      </c>
      <c r="C35" s="114">
        <v>0.12020460358056266</v>
      </c>
    </row>
    <row r="36" spans="2:10">
      <c r="B36" s="113" t="s">
        <v>90</v>
      </c>
      <c r="C36" s="114">
        <v>0.71099744245524299</v>
      </c>
    </row>
    <row r="39" spans="2:10">
      <c r="B39"/>
      <c r="C39"/>
    </row>
    <row r="40" spans="2:10">
      <c r="B40"/>
      <c r="C40"/>
    </row>
    <row r="41" spans="2:10">
      <c r="B41"/>
      <c r="C41"/>
    </row>
    <row r="42" spans="2:10" ht="21.75" customHeight="1">
      <c r="B42"/>
      <c r="C42"/>
      <c r="E42" s="618" t="s">
        <v>82</v>
      </c>
      <c r="F42" s="618"/>
      <c r="G42" s="618"/>
      <c r="H42" s="618"/>
      <c r="I42" s="618"/>
      <c r="J42" s="618"/>
    </row>
    <row r="43" spans="2:10">
      <c r="B43"/>
      <c r="C43"/>
    </row>
    <row r="44" spans="2:10">
      <c r="B44"/>
      <c r="C44"/>
    </row>
    <row r="45" spans="2:10">
      <c r="B45"/>
      <c r="C45"/>
    </row>
    <row r="46" spans="2:10">
      <c r="B46"/>
      <c r="C46"/>
    </row>
    <row r="47" spans="2:10">
      <c r="B47"/>
      <c r="C47"/>
    </row>
    <row r="48" spans="2:10">
      <c r="B48"/>
      <c r="C48"/>
    </row>
    <row r="49" spans="2:20">
      <c r="B49"/>
      <c r="C49"/>
    </row>
    <row r="50" spans="2:20">
      <c r="B50"/>
      <c r="C50"/>
    </row>
    <row r="51" spans="2:20">
      <c r="B51"/>
      <c r="C51"/>
    </row>
    <row r="52" spans="2:20" ht="23.25" customHeight="1">
      <c r="B52"/>
      <c r="C52"/>
      <c r="L52" s="618"/>
      <c r="M52" s="618"/>
      <c r="N52" s="618"/>
      <c r="O52" s="618"/>
      <c r="P52" s="618"/>
      <c r="Q52" s="618"/>
      <c r="R52" s="618"/>
      <c r="S52" s="618"/>
      <c r="T52" s="618"/>
    </row>
    <row r="53" spans="2:20">
      <c r="B53"/>
      <c r="C53"/>
    </row>
    <row r="54" spans="2:20">
      <c r="B54"/>
      <c r="C54"/>
    </row>
    <row r="55" spans="2:20">
      <c r="B55"/>
      <c r="C55"/>
    </row>
    <row r="56" spans="2:20">
      <c r="B56"/>
      <c r="C56"/>
    </row>
    <row r="57" spans="2:20">
      <c r="B57"/>
      <c r="C57"/>
    </row>
    <row r="58" spans="2:20">
      <c r="B58"/>
      <c r="C58"/>
    </row>
    <row r="59" spans="2:20">
      <c r="B59"/>
      <c r="C59"/>
    </row>
    <row r="60" spans="2:20">
      <c r="B60"/>
      <c r="C60"/>
    </row>
    <row r="61" spans="2:20">
      <c r="B61"/>
      <c r="C61"/>
    </row>
    <row r="62" spans="2:20">
      <c r="B62"/>
      <c r="C62"/>
    </row>
    <row r="63" spans="2:20">
      <c r="B63"/>
      <c r="C63"/>
    </row>
    <row r="64" spans="2:20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</sheetData>
  <mergeCells count="11">
    <mergeCell ref="L52:T52"/>
    <mergeCell ref="B19:I19"/>
    <mergeCell ref="B23:B24"/>
    <mergeCell ref="C23:C24"/>
    <mergeCell ref="E42:J42"/>
    <mergeCell ref="B1:I1"/>
    <mergeCell ref="B2:I2"/>
    <mergeCell ref="B3:J3"/>
    <mergeCell ref="B4:B5"/>
    <mergeCell ref="C4:C5"/>
    <mergeCell ref="D4:I4"/>
  </mergeCells>
  <pageMargins left="0.7" right="0.7" top="0.75" bottom="0.75" header="0.3" footer="0.3"/>
  <pageSetup orientation="portrait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10:L11"/>
  <sheetViews>
    <sheetView workbookViewId="0">
      <selection activeCell="F10" sqref="F10:L11"/>
    </sheetView>
  </sheetViews>
  <sheetFormatPr baseColWidth="10" defaultRowHeight="15"/>
  <cols>
    <col min="1" max="16384" width="11.42578125" style="1"/>
  </cols>
  <sheetData>
    <row r="10" spans="6:12" ht="59.25">
      <c r="F10" s="613" t="s">
        <v>4</v>
      </c>
      <c r="G10" s="613"/>
      <c r="H10" s="613"/>
      <c r="I10" s="613"/>
      <c r="J10" s="613"/>
      <c r="K10" s="613"/>
      <c r="L10" s="613"/>
    </row>
    <row r="11" spans="6:12" ht="61.5">
      <c r="F11" s="8"/>
      <c r="G11" s="614" t="s">
        <v>477</v>
      </c>
      <c r="H11" s="614"/>
      <c r="I11" s="614"/>
      <c r="J11" s="614"/>
      <c r="K11" s="614"/>
      <c r="L11" s="8"/>
    </row>
  </sheetData>
  <mergeCells count="2">
    <mergeCell ref="F10:L10"/>
    <mergeCell ref="G11:K1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>
  <dimension ref="B2:G12"/>
  <sheetViews>
    <sheetView showGridLines="0" workbookViewId="0">
      <selection activeCell="I30" sqref="I30"/>
    </sheetView>
  </sheetViews>
  <sheetFormatPr baseColWidth="10" defaultRowHeight="15"/>
  <cols>
    <col min="2" max="2" width="25.140625" customWidth="1"/>
    <col min="3" max="4" width="16.5703125" customWidth="1"/>
  </cols>
  <sheetData>
    <row r="2" spans="2:7">
      <c r="B2" s="615" t="s">
        <v>538</v>
      </c>
      <c r="C2" s="615"/>
      <c r="D2" s="615"/>
    </row>
    <row r="3" spans="2:7">
      <c r="B3" s="619" t="s">
        <v>541</v>
      </c>
      <c r="C3" s="619"/>
      <c r="D3" s="619"/>
    </row>
    <row r="4" spans="2:7" ht="15.75" thickBot="1">
      <c r="B4" s="9"/>
      <c r="C4" s="9"/>
      <c r="D4" s="9"/>
      <c r="E4" s="10"/>
    </row>
    <row r="5" spans="2:7" ht="15.75" thickBot="1">
      <c r="B5" s="494" t="s">
        <v>6</v>
      </c>
      <c r="C5" s="495" t="s">
        <v>7</v>
      </c>
      <c r="D5" s="496" t="s">
        <v>8</v>
      </c>
      <c r="E5" s="10"/>
    </row>
    <row r="6" spans="2:7" ht="19.5" customHeight="1">
      <c r="B6" s="128" t="s">
        <v>9</v>
      </c>
      <c r="C6" s="129">
        <f>+SUM(C7:C8)</f>
        <v>1799.0999999999995</v>
      </c>
      <c r="D6" s="130">
        <f>+SUM(D7:D8)</f>
        <v>0.99999999999999933</v>
      </c>
      <c r="E6" s="10"/>
    </row>
    <row r="7" spans="2:7" ht="19.5" customHeight="1">
      <c r="B7" s="131" t="s">
        <v>477</v>
      </c>
      <c r="C7" s="132">
        <v>1090</v>
      </c>
      <c r="D7" s="133">
        <v>0.60574891582341794</v>
      </c>
      <c r="E7" s="10"/>
    </row>
    <row r="8" spans="2:7" ht="15.75" thickBot="1">
      <c r="B8" s="180" t="s">
        <v>542</v>
      </c>
      <c r="C8" s="181">
        <v>709.09999999999957</v>
      </c>
      <c r="D8" s="228">
        <v>0.39425108417658139</v>
      </c>
      <c r="E8" s="10"/>
    </row>
    <row r="10" spans="2:7">
      <c r="B10" s="615" t="s">
        <v>543</v>
      </c>
      <c r="C10" s="615"/>
      <c r="D10" s="615"/>
      <c r="E10" s="615"/>
      <c r="F10" s="615"/>
      <c r="G10" s="615"/>
    </row>
    <row r="11" spans="2:7">
      <c r="B11" s="619" t="s">
        <v>544</v>
      </c>
      <c r="C11" s="619"/>
      <c r="D11" s="619"/>
      <c r="E11" s="619"/>
      <c r="F11" s="619"/>
      <c r="G11" s="619"/>
    </row>
    <row r="12" spans="2:7" ht="9.75" customHeight="1"/>
  </sheetData>
  <mergeCells count="4">
    <mergeCell ref="B2:D2"/>
    <mergeCell ref="B3:D3"/>
    <mergeCell ref="B10:G10"/>
    <mergeCell ref="B11:G11"/>
  </mergeCells>
  <pageMargins left="0.7" right="0.7" top="0.75" bottom="0.75" header="0.3" footer="0.3"/>
  <pageSetup orientation="portrait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>
  <dimension ref="B1:N53"/>
  <sheetViews>
    <sheetView showGridLines="0" topLeftCell="A13" workbookViewId="0">
      <selection activeCell="J15" sqref="J15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7" max="7" width="18.28515625" customWidth="1"/>
  </cols>
  <sheetData>
    <row r="1" spans="2:8">
      <c r="B1" s="615" t="s">
        <v>540</v>
      </c>
      <c r="C1" s="615"/>
      <c r="D1" s="615"/>
      <c r="E1" s="615"/>
      <c r="F1" s="443"/>
    </row>
    <row r="2" spans="2:8">
      <c r="B2" s="619" t="s">
        <v>546</v>
      </c>
      <c r="C2" s="619"/>
      <c r="D2" s="619"/>
      <c r="E2" s="619"/>
      <c r="F2" s="445"/>
    </row>
    <row r="3" spans="2:8" ht="15.75" thickBot="1">
      <c r="B3" s="38"/>
      <c r="C3" s="38"/>
      <c r="D3" s="38"/>
      <c r="E3" s="38"/>
      <c r="F3" s="38"/>
      <c r="G3" s="39"/>
    </row>
    <row r="4" spans="2:8" ht="15.75" thickBot="1">
      <c r="B4" s="823" t="s">
        <v>16</v>
      </c>
      <c r="C4" s="815" t="s">
        <v>9</v>
      </c>
      <c r="D4" s="835" t="s">
        <v>6</v>
      </c>
      <c r="E4" s="836"/>
      <c r="G4" s="39"/>
    </row>
    <row r="5" spans="2:8" ht="15.75" thickBot="1">
      <c r="B5" s="824"/>
      <c r="C5" s="825"/>
      <c r="D5" s="522" t="s">
        <v>477</v>
      </c>
      <c r="E5" s="523" t="s">
        <v>542</v>
      </c>
      <c r="G5" s="39"/>
    </row>
    <row r="6" spans="2:8" ht="18.75" customHeight="1">
      <c r="B6" s="41" t="s">
        <v>9</v>
      </c>
      <c r="C6" s="139">
        <f>+SUM(D6:E6)</f>
        <v>1798.5999999999995</v>
      </c>
      <c r="D6" s="139">
        <f>+SUM(D7:D50)</f>
        <v>1089.5</v>
      </c>
      <c r="E6" s="140">
        <f>+SUM(E7:E50)</f>
        <v>709.09999999999957</v>
      </c>
      <c r="F6" s="44"/>
      <c r="G6" s="39"/>
    </row>
    <row r="7" spans="2:8">
      <c r="B7" s="45" t="s">
        <v>17</v>
      </c>
      <c r="C7" s="46">
        <v>11</v>
      </c>
      <c r="D7" s="46">
        <v>5</v>
      </c>
      <c r="E7" s="47">
        <v>6</v>
      </c>
      <c r="F7" s="46"/>
      <c r="G7" s="39"/>
    </row>
    <row r="8" spans="2:8">
      <c r="B8" s="45" t="s">
        <v>135</v>
      </c>
      <c r="C8" s="46">
        <v>15</v>
      </c>
      <c r="D8" s="46">
        <v>5</v>
      </c>
      <c r="E8" s="47">
        <v>10</v>
      </c>
      <c r="F8" s="46"/>
      <c r="G8" s="48" t="s">
        <v>25</v>
      </c>
      <c r="H8" s="49">
        <v>1.3899699766485049E-2</v>
      </c>
    </row>
    <row r="9" spans="2:8">
      <c r="B9" s="45" t="s">
        <v>137</v>
      </c>
      <c r="C9" s="46">
        <v>3</v>
      </c>
      <c r="D9" s="46">
        <v>2</v>
      </c>
      <c r="E9" s="47">
        <v>1</v>
      </c>
      <c r="F9" s="46"/>
      <c r="G9" s="48" t="s">
        <v>21</v>
      </c>
      <c r="H9" s="49">
        <v>1.445568775714445E-2</v>
      </c>
    </row>
    <row r="10" spans="2:8">
      <c r="B10" s="45" t="s">
        <v>30</v>
      </c>
      <c r="C10" s="46">
        <v>1</v>
      </c>
      <c r="D10" s="46">
        <v>1</v>
      </c>
      <c r="E10" s="47">
        <v>0</v>
      </c>
      <c r="F10" s="46"/>
      <c r="G10" s="48" t="s">
        <v>55</v>
      </c>
      <c r="H10" s="49">
        <v>1.9459579673079066E-2</v>
      </c>
    </row>
    <row r="11" spans="2:8">
      <c r="B11" s="45" t="s">
        <v>36</v>
      </c>
      <c r="C11" s="46">
        <v>1</v>
      </c>
      <c r="D11" s="46">
        <v>1</v>
      </c>
      <c r="E11" s="47">
        <v>0</v>
      </c>
      <c r="F11" s="46"/>
      <c r="G11" s="48" t="s">
        <v>74</v>
      </c>
      <c r="H11" s="49">
        <v>2.1683531635716676E-2</v>
      </c>
    </row>
    <row r="12" spans="2:8">
      <c r="B12" s="45" t="s">
        <v>140</v>
      </c>
      <c r="C12" s="46">
        <v>18</v>
      </c>
      <c r="D12" s="46">
        <v>14</v>
      </c>
      <c r="E12" s="47">
        <v>4</v>
      </c>
      <c r="F12" s="46"/>
      <c r="G12" s="48" t="s">
        <v>29</v>
      </c>
      <c r="H12" s="49">
        <v>3.0579339486267107E-2</v>
      </c>
    </row>
    <row r="13" spans="2:8">
      <c r="B13" s="45" t="s">
        <v>44</v>
      </c>
      <c r="C13" s="46">
        <v>6</v>
      </c>
      <c r="D13" s="46">
        <v>4</v>
      </c>
      <c r="E13" s="47">
        <v>2</v>
      </c>
      <c r="F13" s="46"/>
      <c r="G13" s="48" t="s">
        <v>27</v>
      </c>
      <c r="H13" s="49">
        <v>4.1699099299455145E-2</v>
      </c>
    </row>
    <row r="14" spans="2:8">
      <c r="B14" s="45" t="s">
        <v>45</v>
      </c>
      <c r="C14" s="46">
        <v>1</v>
      </c>
      <c r="D14" s="46">
        <v>1</v>
      </c>
      <c r="E14" s="47">
        <v>0</v>
      </c>
      <c r="F14" s="46"/>
      <c r="G14" s="48" t="s">
        <v>35</v>
      </c>
      <c r="H14" s="49">
        <v>5.6154787056599598E-2</v>
      </c>
    </row>
    <row r="15" spans="2:8">
      <c r="B15" s="45" t="s">
        <v>47</v>
      </c>
      <c r="C15" s="46">
        <v>1</v>
      </c>
      <c r="D15" s="46">
        <v>1</v>
      </c>
      <c r="E15" s="47">
        <v>0</v>
      </c>
      <c r="F15" s="46"/>
      <c r="G15" s="48" t="s">
        <v>31</v>
      </c>
      <c r="H15" s="49">
        <v>6.2826642944512415E-2</v>
      </c>
    </row>
    <row r="16" spans="2:8">
      <c r="B16" s="45" t="s">
        <v>48</v>
      </c>
      <c r="C16" s="46">
        <v>1</v>
      </c>
      <c r="D16" s="46">
        <v>1</v>
      </c>
      <c r="E16" s="47">
        <v>0</v>
      </c>
      <c r="F16" s="46"/>
      <c r="G16" s="48" t="s">
        <v>33</v>
      </c>
      <c r="H16" s="49">
        <v>0.12009340598243082</v>
      </c>
    </row>
    <row r="17" spans="2:8">
      <c r="B17" s="45" t="s">
        <v>50</v>
      </c>
      <c r="C17" s="46">
        <v>1</v>
      </c>
      <c r="D17" s="46">
        <v>1</v>
      </c>
      <c r="E17" s="47">
        <v>0</v>
      </c>
      <c r="F17" s="46"/>
      <c r="G17" s="48" t="s">
        <v>37</v>
      </c>
      <c r="H17" s="49">
        <v>0.47092182808851341</v>
      </c>
    </row>
    <row r="18" spans="2:8">
      <c r="B18" s="45" t="s">
        <v>29</v>
      </c>
      <c r="C18" s="46">
        <v>55</v>
      </c>
      <c r="D18" s="46">
        <v>35</v>
      </c>
      <c r="E18" s="47">
        <v>20</v>
      </c>
      <c r="F18" s="46"/>
      <c r="G18" s="39"/>
    </row>
    <row r="19" spans="2:8">
      <c r="B19" s="45" t="s">
        <v>19</v>
      </c>
      <c r="C19" s="46">
        <v>8</v>
      </c>
      <c r="D19" s="46">
        <v>6</v>
      </c>
      <c r="E19" s="47">
        <v>2</v>
      </c>
      <c r="F19" s="46"/>
      <c r="G19" s="39"/>
    </row>
    <row r="20" spans="2:8" ht="24">
      <c r="B20" s="45" t="s">
        <v>37</v>
      </c>
      <c r="C20" s="46">
        <v>847</v>
      </c>
      <c r="D20" s="46">
        <v>490</v>
      </c>
      <c r="E20" s="47">
        <v>357</v>
      </c>
      <c r="F20" s="46"/>
      <c r="G20" s="39"/>
    </row>
    <row r="21" spans="2:8">
      <c r="B21" s="45" t="s">
        <v>52</v>
      </c>
      <c r="C21" s="46">
        <v>2</v>
      </c>
      <c r="D21" s="46">
        <v>1</v>
      </c>
      <c r="E21" s="47">
        <v>1</v>
      </c>
      <c r="F21" s="46"/>
      <c r="G21" s="39"/>
    </row>
    <row r="22" spans="2:8">
      <c r="B22" s="45" t="s">
        <v>53</v>
      </c>
      <c r="C22" s="46">
        <v>9</v>
      </c>
      <c r="D22" s="46">
        <v>6</v>
      </c>
      <c r="E22" s="47">
        <v>3</v>
      </c>
      <c r="F22" s="46"/>
      <c r="G22" s="39"/>
    </row>
    <row r="23" spans="2:8">
      <c r="B23" s="45" t="s">
        <v>54</v>
      </c>
      <c r="C23" s="46">
        <v>2</v>
      </c>
      <c r="D23" s="46">
        <v>2</v>
      </c>
      <c r="E23" s="47">
        <v>0</v>
      </c>
      <c r="F23" s="46"/>
      <c r="G23" s="39"/>
    </row>
    <row r="24" spans="2:8">
      <c r="B24" s="45" t="s">
        <v>55</v>
      </c>
      <c r="C24" s="46">
        <v>35</v>
      </c>
      <c r="D24" s="46">
        <v>31</v>
      </c>
      <c r="E24" s="47">
        <v>4</v>
      </c>
      <c r="F24" s="46"/>
      <c r="G24" s="39"/>
    </row>
    <row r="25" spans="2:8">
      <c r="B25" s="45" t="s">
        <v>33</v>
      </c>
      <c r="C25" s="46">
        <v>216</v>
      </c>
      <c r="D25" s="46">
        <v>108</v>
      </c>
      <c r="E25" s="47">
        <v>108</v>
      </c>
      <c r="F25" s="46"/>
      <c r="G25" s="39"/>
    </row>
    <row r="26" spans="2:8" ht="24">
      <c r="B26" s="45" t="s">
        <v>57</v>
      </c>
      <c r="C26" s="46">
        <v>1</v>
      </c>
      <c r="D26" s="46">
        <v>1</v>
      </c>
      <c r="E26" s="47">
        <v>0</v>
      </c>
      <c r="F26" s="46"/>
      <c r="G26" s="39"/>
    </row>
    <row r="27" spans="2:8">
      <c r="B27" s="45" t="s">
        <v>58</v>
      </c>
      <c r="C27" s="46">
        <v>4</v>
      </c>
      <c r="D27" s="46">
        <v>3</v>
      </c>
      <c r="E27" s="47">
        <v>1</v>
      </c>
      <c r="F27" s="46"/>
      <c r="G27" s="39"/>
    </row>
    <row r="28" spans="2:8">
      <c r="B28" s="45" t="s">
        <v>142</v>
      </c>
      <c r="C28" s="46">
        <v>13</v>
      </c>
      <c r="D28" s="46">
        <v>8</v>
      </c>
      <c r="E28" s="47">
        <v>5</v>
      </c>
      <c r="F28" s="46"/>
      <c r="G28" s="39"/>
    </row>
    <row r="29" spans="2:8">
      <c r="B29" s="45" t="s">
        <v>21</v>
      </c>
      <c r="C29" s="46">
        <v>26</v>
      </c>
      <c r="D29" s="46">
        <v>16</v>
      </c>
      <c r="E29" s="47">
        <v>10</v>
      </c>
      <c r="F29" s="46"/>
      <c r="G29" s="39"/>
    </row>
    <row r="30" spans="2:8" ht="24">
      <c r="B30" s="45" t="s">
        <v>61</v>
      </c>
      <c r="C30" s="46">
        <v>1</v>
      </c>
      <c r="D30" s="46">
        <v>1</v>
      </c>
      <c r="E30" s="47">
        <v>0</v>
      </c>
      <c r="F30" s="46"/>
      <c r="G30" s="39"/>
    </row>
    <row r="31" spans="2:8">
      <c r="B31" s="45" t="s">
        <v>63</v>
      </c>
      <c r="C31" s="46">
        <v>2</v>
      </c>
      <c r="D31" s="46">
        <v>0</v>
      </c>
      <c r="E31" s="47">
        <v>2</v>
      </c>
      <c r="F31" s="46"/>
      <c r="G31" s="39"/>
    </row>
    <row r="32" spans="2:8">
      <c r="B32" s="45" t="s">
        <v>64</v>
      </c>
      <c r="C32" s="46">
        <v>3</v>
      </c>
      <c r="D32" s="46">
        <v>2</v>
      </c>
      <c r="E32" s="47">
        <v>1</v>
      </c>
      <c r="F32" s="46"/>
      <c r="G32" s="39"/>
    </row>
    <row r="33" spans="2:14">
      <c r="B33" s="45" t="s">
        <v>67</v>
      </c>
      <c r="C33" s="46">
        <v>1</v>
      </c>
      <c r="D33" s="46">
        <v>1</v>
      </c>
      <c r="E33" s="47">
        <v>0</v>
      </c>
      <c r="F33" s="46"/>
      <c r="G33" s="39"/>
    </row>
    <row r="34" spans="2:14">
      <c r="B34" s="45" t="s">
        <v>68</v>
      </c>
      <c r="C34" s="46">
        <v>4</v>
      </c>
      <c r="D34" s="46">
        <v>4</v>
      </c>
      <c r="E34" s="47">
        <v>0</v>
      </c>
      <c r="F34" s="46"/>
      <c r="G34" s="39"/>
    </row>
    <row r="35" spans="2:14">
      <c r="B35" s="45" t="s">
        <v>69</v>
      </c>
      <c r="C35" s="46">
        <v>2</v>
      </c>
      <c r="D35" s="46">
        <v>0</v>
      </c>
      <c r="E35" s="47">
        <v>2</v>
      </c>
      <c r="F35" s="46"/>
      <c r="G35" s="39"/>
    </row>
    <row r="36" spans="2:14">
      <c r="B36" s="45" t="s">
        <v>70</v>
      </c>
      <c r="C36" s="46">
        <v>4</v>
      </c>
      <c r="D36" s="46">
        <v>4</v>
      </c>
      <c r="E36" s="47">
        <v>0</v>
      </c>
      <c r="F36" s="46"/>
      <c r="G36" s="39"/>
    </row>
    <row r="37" spans="2:14">
      <c r="B37" s="45" t="s">
        <v>146</v>
      </c>
      <c r="C37" s="46">
        <v>1</v>
      </c>
      <c r="D37" s="46">
        <v>1</v>
      </c>
      <c r="E37" s="47">
        <v>0</v>
      </c>
      <c r="F37" s="46"/>
      <c r="G37" s="39"/>
    </row>
    <row r="38" spans="2:14" ht="24">
      <c r="B38" s="45" t="s">
        <v>73</v>
      </c>
      <c r="C38" s="46">
        <v>5</v>
      </c>
      <c r="D38" s="46">
        <v>4</v>
      </c>
      <c r="E38" s="47">
        <v>1</v>
      </c>
      <c r="F38" s="46"/>
      <c r="G38" s="39"/>
    </row>
    <row r="39" spans="2:14" ht="24">
      <c r="B39" s="45" t="s">
        <v>74</v>
      </c>
      <c r="C39" s="46">
        <v>39</v>
      </c>
      <c r="D39" s="46">
        <v>26</v>
      </c>
      <c r="E39" s="47">
        <v>13</v>
      </c>
      <c r="F39" s="46"/>
      <c r="G39" s="39"/>
    </row>
    <row r="40" spans="2:14">
      <c r="B40" s="45" t="s">
        <v>25</v>
      </c>
      <c r="C40" s="46">
        <v>25</v>
      </c>
      <c r="D40" s="46">
        <v>15</v>
      </c>
      <c r="E40" s="47">
        <v>10</v>
      </c>
      <c r="F40" s="46"/>
      <c r="G40" s="39"/>
    </row>
    <row r="41" spans="2:14" ht="25.5" customHeight="1">
      <c r="B41" s="45" t="s">
        <v>75</v>
      </c>
      <c r="C41" s="46">
        <v>17</v>
      </c>
      <c r="D41" s="46">
        <v>11</v>
      </c>
      <c r="E41" s="47">
        <v>6</v>
      </c>
      <c r="F41" s="46"/>
      <c r="G41" s="618" t="s">
        <v>59</v>
      </c>
      <c r="H41" s="618"/>
      <c r="I41" s="618"/>
      <c r="J41" s="618"/>
      <c r="K41" s="618"/>
      <c r="L41" s="618"/>
      <c r="M41" s="618"/>
      <c r="N41" s="618"/>
    </row>
    <row r="42" spans="2:14">
      <c r="B42" s="45" t="s">
        <v>76</v>
      </c>
      <c r="C42" s="46">
        <v>1</v>
      </c>
      <c r="D42" s="46">
        <v>1</v>
      </c>
      <c r="E42" s="47">
        <v>0</v>
      </c>
      <c r="F42" s="46"/>
      <c r="G42" s="39"/>
    </row>
    <row r="43" spans="2:14">
      <c r="B43" s="45" t="s">
        <v>77</v>
      </c>
      <c r="C43" s="46">
        <v>14</v>
      </c>
      <c r="D43" s="46">
        <v>12</v>
      </c>
      <c r="E43" s="47">
        <v>2</v>
      </c>
      <c r="F43" s="46"/>
      <c r="G43" s="39"/>
    </row>
    <row r="44" spans="2:14">
      <c r="B44" s="45" t="s">
        <v>148</v>
      </c>
      <c r="C44" s="46">
        <v>2</v>
      </c>
      <c r="D44" s="46">
        <v>2</v>
      </c>
      <c r="E44" s="47">
        <v>0</v>
      </c>
      <c r="F44" s="46"/>
      <c r="G44" s="39"/>
    </row>
    <row r="45" spans="2:14">
      <c r="B45" s="45" t="s">
        <v>197</v>
      </c>
      <c r="C45" s="46">
        <v>101</v>
      </c>
      <c r="D45" s="46">
        <v>63</v>
      </c>
      <c r="E45" s="47">
        <v>38</v>
      </c>
      <c r="F45" s="46"/>
      <c r="G45" s="39"/>
    </row>
    <row r="46" spans="2:14">
      <c r="B46" s="45" t="s">
        <v>80</v>
      </c>
      <c r="C46" s="46">
        <v>20</v>
      </c>
      <c r="D46" s="46">
        <v>14</v>
      </c>
      <c r="E46" s="47">
        <v>6</v>
      </c>
      <c r="F46" s="46"/>
      <c r="G46" s="39"/>
    </row>
    <row r="47" spans="2:14">
      <c r="B47" s="45" t="s">
        <v>27</v>
      </c>
      <c r="C47" s="46">
        <v>75</v>
      </c>
      <c r="D47" s="46">
        <v>41</v>
      </c>
      <c r="E47" s="47">
        <v>34</v>
      </c>
      <c r="F47" s="46"/>
      <c r="G47" s="39"/>
    </row>
    <row r="48" spans="2:14">
      <c r="B48" s="45" t="s">
        <v>23</v>
      </c>
      <c r="C48" s="46">
        <v>23</v>
      </c>
      <c r="D48" s="46">
        <v>15</v>
      </c>
      <c r="E48" s="47">
        <v>8</v>
      </c>
      <c r="F48" s="46"/>
      <c r="G48" s="39"/>
    </row>
    <row r="49" spans="2:9">
      <c r="B49" s="45" t="s">
        <v>31</v>
      </c>
      <c r="C49" s="46">
        <v>113</v>
      </c>
      <c r="D49" s="46">
        <v>70</v>
      </c>
      <c r="E49" s="47">
        <v>43</v>
      </c>
      <c r="F49" s="46"/>
      <c r="G49" s="39"/>
    </row>
    <row r="50" spans="2:9" ht="15.75" thickBot="1">
      <c r="B50" s="187" t="s">
        <v>81</v>
      </c>
      <c r="C50" s="51">
        <v>69</v>
      </c>
      <c r="D50" s="51">
        <v>59.5</v>
      </c>
      <c r="E50" s="52">
        <v>9.099999999999568</v>
      </c>
      <c r="F50" s="46"/>
      <c r="G50" s="39"/>
    </row>
    <row r="51" spans="2:9" ht="8.25" customHeight="1"/>
    <row r="52" spans="2:9" ht="19.5" customHeight="1">
      <c r="B52" s="618" t="s">
        <v>82</v>
      </c>
      <c r="C52" s="618"/>
      <c r="D52" s="618"/>
      <c r="E52" s="618"/>
      <c r="F52" s="444"/>
    </row>
    <row r="53" spans="2:9">
      <c r="B53" s="618" t="s">
        <v>59</v>
      </c>
      <c r="C53" s="618"/>
      <c r="D53" s="618"/>
      <c r="E53" s="618"/>
      <c r="F53" s="618"/>
      <c r="G53" s="618"/>
      <c r="H53" s="618"/>
      <c r="I53" s="618"/>
    </row>
  </sheetData>
  <mergeCells count="8">
    <mergeCell ref="B52:E52"/>
    <mergeCell ref="B53:I53"/>
    <mergeCell ref="B1:E1"/>
    <mergeCell ref="B2:E2"/>
    <mergeCell ref="B4:B5"/>
    <mergeCell ref="C4:C5"/>
    <mergeCell ref="D4:E4"/>
    <mergeCell ref="G41:N41"/>
  </mergeCells>
  <pageMargins left="0.7" right="0.7" top="0.75" bottom="0.75" header="0.3" footer="0.3"/>
  <pageSetup orientation="portrait" r:id="rId1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>
  <dimension ref="B1:M41"/>
  <sheetViews>
    <sheetView showGridLines="0" workbookViewId="0">
      <selection activeCell="G5" sqref="G5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6">
      <c r="B1" s="615" t="s">
        <v>545</v>
      </c>
      <c r="C1" s="615"/>
      <c r="D1" s="615"/>
      <c r="E1" s="615"/>
    </row>
    <row r="2" spans="2:6">
      <c r="B2" s="619" t="s">
        <v>548</v>
      </c>
      <c r="C2" s="619"/>
      <c r="D2" s="619"/>
      <c r="E2" s="619"/>
    </row>
    <row r="3" spans="2:6" ht="15.75" thickBot="1"/>
    <row r="4" spans="2:6" ht="15.75" thickBot="1">
      <c r="B4" s="823" t="s">
        <v>84</v>
      </c>
      <c r="C4" s="815" t="s">
        <v>9</v>
      </c>
      <c r="D4" s="837" t="s">
        <v>6</v>
      </c>
      <c r="E4" s="838"/>
      <c r="F4" s="66"/>
    </row>
    <row r="5" spans="2:6" ht="15.75" thickBot="1">
      <c r="B5" s="824"/>
      <c r="C5" s="825"/>
      <c r="D5" s="497" t="s">
        <v>477</v>
      </c>
      <c r="E5" s="524" t="s">
        <v>542</v>
      </c>
      <c r="F5" s="66"/>
    </row>
    <row r="6" spans="2:6">
      <c r="B6" s="67" t="s">
        <v>9</v>
      </c>
      <c r="C6" s="42">
        <f>+SUM(C7:C9)</f>
        <v>1798.6000000000001</v>
      </c>
      <c r="D6" s="42">
        <f>+SUM(D7:D9)</f>
        <v>1090</v>
      </c>
      <c r="E6" s="249">
        <f>+SUM(E7:E9)</f>
        <v>708.60000000000014</v>
      </c>
      <c r="F6" s="66"/>
    </row>
    <row r="7" spans="2:6" ht="15.75" customHeight="1">
      <c r="B7" s="68" t="s">
        <v>85</v>
      </c>
      <c r="C7" s="69">
        <f>+SUM(D7:E7)</f>
        <v>880.48876214170127</v>
      </c>
      <c r="D7" s="69">
        <v>621.12858464384828</v>
      </c>
      <c r="E7" s="70">
        <v>259.36017749785293</v>
      </c>
      <c r="F7" s="66"/>
    </row>
    <row r="8" spans="2:6">
      <c r="B8" s="68" t="s">
        <v>86</v>
      </c>
      <c r="C8" s="69">
        <f>+SUM(D8:E8)</f>
        <v>593.64334319491365</v>
      </c>
      <c r="D8" s="69">
        <v>227.88159111933396</v>
      </c>
      <c r="E8" s="70">
        <v>365.76175207557969</v>
      </c>
      <c r="F8" s="66"/>
    </row>
    <row r="9" spans="2:6" ht="15.75" thickBot="1">
      <c r="B9" s="68" t="s">
        <v>87</v>
      </c>
      <c r="C9" s="69">
        <f>+SUM(D9:E9)</f>
        <v>324.46789466338515</v>
      </c>
      <c r="D9" s="525">
        <v>240.98982423681775</v>
      </c>
      <c r="E9" s="69">
        <v>83.478070426567413</v>
      </c>
      <c r="F9" s="526"/>
    </row>
    <row r="10" spans="2:6" ht="8.25" customHeight="1">
      <c r="B10" s="413"/>
      <c r="C10" s="413"/>
      <c r="E10" s="413"/>
    </row>
    <row r="11" spans="2:6" ht="22.5" customHeight="1">
      <c r="B11" s="628" t="s">
        <v>82</v>
      </c>
      <c r="C11" s="628"/>
      <c r="D11" s="628"/>
      <c r="E11" s="628"/>
    </row>
    <row r="12" spans="2:6">
      <c r="B12" s="75"/>
    </row>
    <row r="13" spans="2:6">
      <c r="B13" s="75"/>
    </row>
    <row r="14" spans="2:6">
      <c r="B14" s="77"/>
      <c r="C14" s="147" t="s">
        <v>9</v>
      </c>
      <c r="D14" s="147" t="s">
        <v>477</v>
      </c>
      <c r="E14" s="147" t="s">
        <v>542</v>
      </c>
    </row>
    <row r="15" spans="2:6">
      <c r="B15" s="81" t="s">
        <v>85</v>
      </c>
      <c r="C15" s="84">
        <f>+C7/$C$6</f>
        <v>0.48954117766134836</v>
      </c>
      <c r="D15" s="84">
        <f>+D7/$D$6</f>
        <v>0.56984273820536535</v>
      </c>
      <c r="E15" s="84">
        <f>+E7/$E$6</f>
        <v>0.3660177497852849</v>
      </c>
    </row>
    <row r="16" spans="2:6">
      <c r="B16" s="81" t="s">
        <v>86</v>
      </c>
      <c r="C16" s="84">
        <f>+C8/$C$6</f>
        <v>0.33005856955126966</v>
      </c>
      <c r="D16" s="84">
        <f>+D8/$D$6</f>
        <v>0.20906567992599445</v>
      </c>
      <c r="E16" s="84">
        <f>+E8/$E$6</f>
        <v>0.51617520755797297</v>
      </c>
    </row>
    <row r="17" spans="2:13">
      <c r="B17" s="81" t="s">
        <v>87</v>
      </c>
      <c r="C17" s="84">
        <f>+C9/$C$6</f>
        <v>0.18040025278738192</v>
      </c>
      <c r="D17" s="84">
        <f>+D9/$D$6</f>
        <v>0.22109158186864014</v>
      </c>
      <c r="E17" s="84">
        <f>+E9/$E$6</f>
        <v>0.11780704265674202</v>
      </c>
    </row>
    <row r="21" spans="2:13" ht="8.25" customHeight="1"/>
    <row r="22" spans="2:13" ht="23.25" customHeight="1">
      <c r="H22" s="628" t="s">
        <v>82</v>
      </c>
      <c r="I22" s="628"/>
      <c r="J22" s="628"/>
      <c r="K22" s="628"/>
      <c r="L22" s="628"/>
      <c r="M22" s="628"/>
    </row>
    <row r="37" spans="2:5" ht="24.75" customHeight="1">
      <c r="B37" s="618" t="s">
        <v>82</v>
      </c>
      <c r="C37" s="618"/>
      <c r="D37" s="618"/>
      <c r="E37" s="618"/>
    </row>
    <row r="41" spans="2:5" ht="15" customHeight="1"/>
  </sheetData>
  <mergeCells count="8">
    <mergeCell ref="H22:M22"/>
    <mergeCell ref="B37:E37"/>
    <mergeCell ref="B1:E1"/>
    <mergeCell ref="B2:E2"/>
    <mergeCell ref="B4:B5"/>
    <mergeCell ref="C4:C5"/>
    <mergeCell ref="D4:E4"/>
    <mergeCell ref="B11:E11"/>
  </mergeCells>
  <pageMargins left="0.7" right="0.7" top="0.75" bottom="0.75" header="0.3" footer="0.3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>
  <dimension ref="B1:M69"/>
  <sheetViews>
    <sheetView showGridLines="0" workbookViewId="0">
      <selection activeCell="F8" sqref="F8"/>
    </sheetView>
  </sheetViews>
  <sheetFormatPr baseColWidth="10" defaultRowHeight="15"/>
  <cols>
    <col min="2" max="2" width="21.5703125" style="53" customWidth="1"/>
    <col min="3" max="3" width="13" style="53" customWidth="1"/>
    <col min="4" max="5" width="13.5703125" customWidth="1"/>
  </cols>
  <sheetData>
    <row r="1" spans="2:7">
      <c r="B1" s="615" t="s">
        <v>547</v>
      </c>
      <c r="C1" s="615"/>
      <c r="D1" s="615"/>
      <c r="E1" s="615"/>
      <c r="G1" s="102"/>
    </row>
    <row r="2" spans="2:7" ht="25.5" customHeight="1">
      <c r="B2" s="633" t="s">
        <v>550</v>
      </c>
      <c r="C2" s="633"/>
      <c r="D2" s="633"/>
      <c r="E2" s="633"/>
      <c r="F2" s="101"/>
      <c r="G2" s="102"/>
    </row>
    <row r="3" spans="2:7" ht="7.5" customHeight="1" thickBot="1">
      <c r="B3" s="634"/>
      <c r="C3" s="634"/>
      <c r="D3" s="634"/>
      <c r="E3" s="634"/>
      <c r="F3" s="634"/>
      <c r="G3" s="102"/>
    </row>
    <row r="4" spans="2:7" ht="15.75" thickBot="1">
      <c r="B4" s="823" t="s">
        <v>89</v>
      </c>
      <c r="C4" s="815" t="s">
        <v>9</v>
      </c>
      <c r="D4" s="826" t="s">
        <v>6</v>
      </c>
      <c r="E4" s="840"/>
      <c r="G4" s="102"/>
    </row>
    <row r="5" spans="2:7" ht="15.75" thickBot="1">
      <c r="B5" s="824"/>
      <c r="C5" s="839"/>
      <c r="D5" s="522" t="s">
        <v>477</v>
      </c>
      <c r="E5" s="523" t="s">
        <v>542</v>
      </c>
      <c r="G5" s="102"/>
    </row>
    <row r="6" spans="2:7" ht="16.5" customHeight="1">
      <c r="B6" s="67" t="s">
        <v>9</v>
      </c>
      <c r="C6" s="103">
        <v>1799</v>
      </c>
      <c r="D6" s="103">
        <v>1090</v>
      </c>
      <c r="E6" s="104">
        <v>709</v>
      </c>
      <c r="G6" s="102"/>
    </row>
    <row r="7" spans="2:7" ht="18.75" customHeight="1">
      <c r="B7" s="68" t="s">
        <v>90</v>
      </c>
      <c r="C7" s="106">
        <v>1327</v>
      </c>
      <c r="D7" s="106">
        <v>720</v>
      </c>
      <c r="E7" s="107">
        <v>607</v>
      </c>
      <c r="G7" s="102"/>
    </row>
    <row r="8" spans="2:7" ht="18.75" customHeight="1">
      <c r="B8" s="68" t="s">
        <v>91</v>
      </c>
      <c r="C8" s="106">
        <v>224</v>
      </c>
      <c r="D8" s="106">
        <v>156</v>
      </c>
      <c r="E8" s="107">
        <v>68</v>
      </c>
      <c r="G8" s="102"/>
    </row>
    <row r="9" spans="2:7" ht="18.75" customHeight="1">
      <c r="B9" s="68" t="s">
        <v>92</v>
      </c>
      <c r="C9" s="106">
        <v>69</v>
      </c>
      <c r="D9" s="106">
        <v>60</v>
      </c>
      <c r="E9" s="107">
        <v>9</v>
      </c>
    </row>
    <row r="10" spans="2:7" ht="18.75" customHeight="1">
      <c r="B10" s="68" t="s">
        <v>93</v>
      </c>
      <c r="C10" s="106">
        <v>34</v>
      </c>
      <c r="D10" s="106">
        <v>30</v>
      </c>
      <c r="E10" s="107">
        <v>4</v>
      </c>
    </row>
    <row r="11" spans="2:7" ht="18.75" customHeight="1">
      <c r="B11" s="68" t="s">
        <v>94</v>
      </c>
      <c r="C11" s="106">
        <v>46</v>
      </c>
      <c r="D11" s="106">
        <v>41</v>
      </c>
      <c r="E11" s="107">
        <v>5</v>
      </c>
    </row>
    <row r="12" spans="2:7" ht="18.75" customHeight="1">
      <c r="B12" s="68" t="s">
        <v>95</v>
      </c>
      <c r="C12" s="106">
        <v>0</v>
      </c>
      <c r="D12" s="106">
        <v>0</v>
      </c>
      <c r="E12" s="107">
        <v>0</v>
      </c>
    </row>
    <row r="13" spans="2:7" ht="18.75" customHeight="1">
      <c r="B13" s="68" t="s">
        <v>96</v>
      </c>
      <c r="C13" s="106">
        <v>0</v>
      </c>
      <c r="D13" s="106">
        <v>0</v>
      </c>
      <c r="E13" s="107">
        <v>0</v>
      </c>
    </row>
    <row r="14" spans="2:7" ht="18.75" customHeight="1">
      <c r="B14" s="68" t="s">
        <v>97</v>
      </c>
      <c r="C14" s="106">
        <v>1</v>
      </c>
      <c r="D14" s="106">
        <v>0</v>
      </c>
      <c r="E14" s="107">
        <v>1</v>
      </c>
    </row>
    <row r="15" spans="2:7" ht="18.75" customHeight="1">
      <c r="B15" s="68" t="s">
        <v>98</v>
      </c>
      <c r="C15" s="106">
        <v>0</v>
      </c>
      <c r="D15" s="106">
        <v>0</v>
      </c>
      <c r="E15" s="107">
        <v>0</v>
      </c>
    </row>
    <row r="16" spans="2:7" ht="18.75" customHeight="1">
      <c r="B16" s="68" t="s">
        <v>99</v>
      </c>
      <c r="C16" s="106">
        <v>0</v>
      </c>
      <c r="D16" s="106">
        <v>0</v>
      </c>
      <c r="E16" s="107">
        <v>0</v>
      </c>
    </row>
    <row r="17" spans="2:13" ht="15.75" thickBot="1">
      <c r="B17" s="71" t="s">
        <v>81</v>
      </c>
      <c r="C17" s="109">
        <v>98</v>
      </c>
      <c r="D17" s="109">
        <v>83</v>
      </c>
      <c r="E17" s="110">
        <v>15</v>
      </c>
    </row>
    <row r="18" spans="2:13" ht="9" customHeight="1"/>
    <row r="19" spans="2:13" ht="28.5" customHeight="1">
      <c r="B19" s="618" t="s">
        <v>82</v>
      </c>
      <c r="C19" s="618"/>
      <c r="D19" s="618"/>
      <c r="E19" s="618"/>
    </row>
    <row r="21" spans="2:13" ht="21" customHeight="1">
      <c r="H21" s="618" t="s">
        <v>82</v>
      </c>
      <c r="I21" s="618"/>
      <c r="J21" s="618"/>
      <c r="K21" s="618"/>
      <c r="L21" s="618"/>
      <c r="M21" s="618"/>
    </row>
    <row r="22" spans="2:13" ht="15.75" thickBot="1"/>
    <row r="23" spans="2:13">
      <c r="B23" s="629" t="s">
        <v>89</v>
      </c>
      <c r="C23" s="631" t="s">
        <v>9</v>
      </c>
    </row>
    <row r="24" spans="2:13">
      <c r="B24" s="630"/>
      <c r="C24" s="632"/>
    </row>
    <row r="25" spans="2:13">
      <c r="B25" s="111" t="s">
        <v>9</v>
      </c>
      <c r="C25" s="112">
        <f>SUM(C26:C36)</f>
        <v>1</v>
      </c>
    </row>
    <row r="26" spans="2:13">
      <c r="B26" s="113" t="s">
        <v>81</v>
      </c>
      <c r="C26" s="114">
        <v>5.4474708171206226E-2</v>
      </c>
    </row>
    <row r="27" spans="2:13">
      <c r="B27" s="113" t="s">
        <v>99</v>
      </c>
      <c r="C27" s="114">
        <v>0</v>
      </c>
    </row>
    <row r="28" spans="2:13">
      <c r="B28" s="113" t="s">
        <v>98</v>
      </c>
      <c r="C28" s="114">
        <v>0</v>
      </c>
    </row>
    <row r="29" spans="2:13">
      <c r="B29" s="113" t="s">
        <v>97</v>
      </c>
      <c r="C29" s="114">
        <v>5.5586436909394106E-4</v>
      </c>
    </row>
    <row r="30" spans="2:13">
      <c r="B30" s="113" t="s">
        <v>96</v>
      </c>
      <c r="C30" s="114">
        <v>0</v>
      </c>
    </row>
    <row r="31" spans="2:13" ht="17.25" customHeight="1">
      <c r="B31" s="113" t="s">
        <v>95</v>
      </c>
      <c r="C31" s="114">
        <v>0</v>
      </c>
    </row>
    <row r="32" spans="2:13">
      <c r="B32" s="113" t="s">
        <v>94</v>
      </c>
      <c r="C32" s="114">
        <v>2.5569760978321289E-2</v>
      </c>
    </row>
    <row r="33" spans="2:8">
      <c r="B33" s="113" t="s">
        <v>93</v>
      </c>
      <c r="C33" s="114">
        <v>1.8899388549193995E-2</v>
      </c>
    </row>
    <row r="34" spans="2:8">
      <c r="B34" s="113" t="s">
        <v>92</v>
      </c>
      <c r="C34" s="114">
        <v>3.8354641467481937E-2</v>
      </c>
    </row>
    <row r="35" spans="2:8">
      <c r="B35" s="113" t="s">
        <v>91</v>
      </c>
      <c r="C35" s="114">
        <v>0.1245136186770428</v>
      </c>
    </row>
    <row r="36" spans="2:8">
      <c r="B36" s="113" t="s">
        <v>90</v>
      </c>
      <c r="C36" s="114">
        <v>0.73763201778765985</v>
      </c>
    </row>
    <row r="39" spans="2:8">
      <c r="B39"/>
      <c r="C39"/>
    </row>
    <row r="40" spans="2:8">
      <c r="B40"/>
      <c r="C40"/>
    </row>
    <row r="41" spans="2:8">
      <c r="B41"/>
      <c r="C41"/>
      <c r="H41" s="75"/>
    </row>
    <row r="42" spans="2:8">
      <c r="B42"/>
      <c r="C42"/>
    </row>
    <row r="43" spans="2:8">
      <c r="B43"/>
      <c r="C43"/>
    </row>
    <row r="44" spans="2:8">
      <c r="B44"/>
      <c r="C44"/>
    </row>
    <row r="45" spans="2:8">
      <c r="B45"/>
      <c r="C45"/>
    </row>
    <row r="46" spans="2:8">
      <c r="B46"/>
      <c r="C46"/>
    </row>
    <row r="47" spans="2:8">
      <c r="B47"/>
      <c r="C47"/>
    </row>
    <row r="48" spans="2:8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 ht="15" customHeight="1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</sheetData>
  <mergeCells count="10">
    <mergeCell ref="H21:M21"/>
    <mergeCell ref="B23:B24"/>
    <mergeCell ref="C23:C24"/>
    <mergeCell ref="B1:E1"/>
    <mergeCell ref="B2:E2"/>
    <mergeCell ref="B3:F3"/>
    <mergeCell ref="B4:B5"/>
    <mergeCell ref="C4:C5"/>
    <mergeCell ref="D4:E4"/>
    <mergeCell ref="B19:E19"/>
  </mergeCells>
  <pageMargins left="0.7" right="0.7" top="0.75" bottom="0.75" header="0.3" footer="0.3"/>
  <pageSetup orientation="portrait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C3:C5"/>
  <sheetViews>
    <sheetView showGridLines="0" workbookViewId="0">
      <selection activeCell="H9" sqref="H9"/>
    </sheetView>
  </sheetViews>
  <sheetFormatPr baseColWidth="10" defaultRowHeight="15"/>
  <sheetData>
    <row r="3" spans="3:3" ht="59.25">
      <c r="C3" s="123" t="s">
        <v>478</v>
      </c>
    </row>
    <row r="4" spans="3:3" ht="30">
      <c r="C4" s="493" t="s">
        <v>479</v>
      </c>
    </row>
    <row r="5" spans="3:3" ht="30">
      <c r="C5" s="493" t="s">
        <v>480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13:L14"/>
  <sheetViews>
    <sheetView topLeftCell="A4" workbookViewId="0">
      <selection activeCell="F13" sqref="F13:L14"/>
    </sheetView>
  </sheetViews>
  <sheetFormatPr baseColWidth="10" defaultRowHeight="15"/>
  <cols>
    <col min="1" max="16384" width="11.42578125" style="1"/>
  </cols>
  <sheetData>
    <row r="13" spans="6:12" ht="59.25">
      <c r="F13" s="613" t="s">
        <v>4</v>
      </c>
      <c r="G13" s="613"/>
      <c r="H13" s="613"/>
      <c r="I13" s="613"/>
      <c r="J13" s="613"/>
      <c r="K13" s="613"/>
      <c r="L13" s="613"/>
    </row>
    <row r="14" spans="6:12" ht="61.5">
      <c r="F14" s="8"/>
      <c r="G14" s="614" t="s">
        <v>669</v>
      </c>
      <c r="H14" s="614"/>
      <c r="I14" s="614"/>
      <c r="J14" s="614"/>
      <c r="K14" s="614"/>
      <c r="L14" s="8"/>
    </row>
  </sheetData>
  <mergeCells count="2">
    <mergeCell ref="F13:L13"/>
    <mergeCell ref="G14:K14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>
  <dimension ref="B2:G18"/>
  <sheetViews>
    <sheetView showGridLines="0" workbookViewId="0">
      <selection activeCell="I24" sqref="I24"/>
    </sheetView>
  </sheetViews>
  <sheetFormatPr baseColWidth="10" defaultRowHeight="15"/>
  <cols>
    <col min="2" max="2" width="25.140625" customWidth="1"/>
    <col min="3" max="4" width="17.85546875" customWidth="1"/>
    <col min="8" max="8" width="24.28515625" customWidth="1"/>
  </cols>
  <sheetData>
    <row r="2" spans="2:5">
      <c r="B2" s="615" t="s">
        <v>549</v>
      </c>
      <c r="C2" s="615"/>
      <c r="D2" s="615"/>
    </row>
    <row r="3" spans="2:5">
      <c r="B3" s="619" t="s">
        <v>559</v>
      </c>
      <c r="C3" s="619"/>
      <c r="D3" s="619"/>
    </row>
    <row r="4" spans="2:5" ht="15.75" thickBot="1">
      <c r="B4" s="9"/>
      <c r="C4" s="9"/>
      <c r="D4" s="9"/>
      <c r="E4" s="10"/>
    </row>
    <row r="5" spans="2:5" ht="15.75" thickBot="1">
      <c r="B5" s="531" t="s">
        <v>6</v>
      </c>
      <c r="C5" s="530" t="s">
        <v>7</v>
      </c>
      <c r="D5" s="529" t="s">
        <v>8</v>
      </c>
      <c r="E5" s="10"/>
    </row>
    <row r="6" spans="2:5" ht="19.5" customHeight="1">
      <c r="B6" s="128" t="s">
        <v>9</v>
      </c>
      <c r="C6" s="514">
        <f>+SUM(C7:C12)</f>
        <v>2100</v>
      </c>
      <c r="D6" s="515">
        <f>+SUM(D7:D12)</f>
        <v>0.99999999999999989</v>
      </c>
      <c r="E6" s="10"/>
    </row>
    <row r="7" spans="2:5" ht="19.5" customHeight="1">
      <c r="B7" s="131" t="s">
        <v>558</v>
      </c>
      <c r="C7" s="516">
        <v>1172</v>
      </c>
      <c r="D7" s="517">
        <f t="shared" ref="D7:D12" si="0">C7/$C$6</f>
        <v>0.55809523809523809</v>
      </c>
      <c r="E7" s="10"/>
    </row>
    <row r="8" spans="2:5" ht="19.5" customHeight="1">
      <c r="B8" s="131" t="s">
        <v>557</v>
      </c>
      <c r="C8" s="516">
        <v>438</v>
      </c>
      <c r="D8" s="517">
        <f t="shared" si="0"/>
        <v>0.20857142857142857</v>
      </c>
      <c r="E8" s="10"/>
    </row>
    <row r="9" spans="2:5" ht="19.5" customHeight="1">
      <c r="B9" s="131" t="s">
        <v>556</v>
      </c>
      <c r="C9" s="516">
        <v>163</v>
      </c>
      <c r="D9" s="517">
        <f t="shared" si="0"/>
        <v>7.7619047619047615E-2</v>
      </c>
      <c r="E9" s="10"/>
    </row>
    <row r="10" spans="2:5" ht="19.5" customHeight="1">
      <c r="B10" s="131" t="s">
        <v>555</v>
      </c>
      <c r="C10" s="516">
        <v>158</v>
      </c>
      <c r="D10" s="517">
        <f t="shared" si="0"/>
        <v>7.5238095238095243E-2</v>
      </c>
      <c r="E10" s="10"/>
    </row>
    <row r="11" spans="2:5" ht="19.5" customHeight="1">
      <c r="B11" s="131" t="s">
        <v>554</v>
      </c>
      <c r="C11" s="516">
        <v>108</v>
      </c>
      <c r="D11" s="517">
        <f t="shared" si="0"/>
        <v>5.1428571428571428E-2</v>
      </c>
      <c r="E11" s="10"/>
    </row>
    <row r="12" spans="2:5" ht="15.75" thickBot="1">
      <c r="B12" s="180" t="s">
        <v>553</v>
      </c>
      <c r="C12" s="528">
        <v>61</v>
      </c>
      <c r="D12" s="527">
        <f t="shared" si="0"/>
        <v>2.9047619047619048E-2</v>
      </c>
      <c r="E12" s="10"/>
    </row>
    <row r="17" spans="2:7">
      <c r="B17" s="615" t="s">
        <v>552</v>
      </c>
      <c r="C17" s="615"/>
      <c r="D17" s="615"/>
      <c r="E17" s="615"/>
      <c r="F17" s="615"/>
      <c r="G17" s="615"/>
    </row>
    <row r="18" spans="2:7">
      <c r="B18" s="619" t="s">
        <v>551</v>
      </c>
      <c r="C18" s="619"/>
      <c r="D18" s="619"/>
      <c r="E18" s="619"/>
      <c r="F18" s="619"/>
      <c r="G18" s="619"/>
    </row>
  </sheetData>
  <mergeCells count="4">
    <mergeCell ref="B3:D3"/>
    <mergeCell ref="B2:D2"/>
    <mergeCell ref="B17:G17"/>
    <mergeCell ref="B18:G1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7:J8"/>
  <sheetViews>
    <sheetView workbookViewId="0">
      <selection activeCell="J15" sqref="J15"/>
    </sheetView>
  </sheetViews>
  <sheetFormatPr baseColWidth="10" defaultRowHeight="15"/>
  <cols>
    <col min="1" max="16384" width="11.42578125" style="1"/>
  </cols>
  <sheetData>
    <row r="7" spans="6:10" ht="59.25">
      <c r="F7" s="613" t="s">
        <v>4</v>
      </c>
      <c r="G7" s="613"/>
      <c r="H7" s="613"/>
      <c r="I7" s="613"/>
      <c r="J7" s="613"/>
    </row>
    <row r="8" spans="6:10" ht="59.25">
      <c r="F8" s="178"/>
      <c r="G8" s="123"/>
      <c r="H8" s="4" t="s">
        <v>2</v>
      </c>
      <c r="I8" s="123"/>
      <c r="J8" s="178"/>
    </row>
  </sheetData>
  <mergeCells count="1">
    <mergeCell ref="F7:J7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>
  <dimension ref="B1:R46"/>
  <sheetViews>
    <sheetView showGridLines="0" topLeftCell="B1" workbookViewId="0">
      <selection activeCell="G18" sqref="G18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11" max="11" width="18.28515625" customWidth="1"/>
  </cols>
  <sheetData>
    <row r="1" spans="2:12">
      <c r="B1" s="615" t="s">
        <v>560</v>
      </c>
      <c r="C1" s="615"/>
      <c r="D1" s="615"/>
      <c r="E1" s="615"/>
      <c r="F1" s="615"/>
      <c r="G1" s="615"/>
      <c r="H1" s="615"/>
      <c r="I1" s="615"/>
      <c r="J1" s="443"/>
    </row>
    <row r="2" spans="2:12">
      <c r="B2" s="619" t="s">
        <v>561</v>
      </c>
      <c r="C2" s="619"/>
      <c r="D2" s="619"/>
      <c r="E2" s="619"/>
      <c r="F2" s="619"/>
      <c r="G2" s="619"/>
      <c r="H2" s="619"/>
      <c r="I2" s="619"/>
      <c r="J2" s="445"/>
    </row>
    <row r="3" spans="2:12" ht="15.75" thickBot="1"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2:12" ht="15.75" thickBot="1">
      <c r="B4" s="841" t="s">
        <v>16</v>
      </c>
      <c r="C4" s="846" t="s">
        <v>9</v>
      </c>
      <c r="D4" s="843" t="s">
        <v>6</v>
      </c>
      <c r="E4" s="843"/>
      <c r="F4" s="843"/>
      <c r="G4" s="843"/>
      <c r="H4" s="844"/>
      <c r="I4" s="845"/>
      <c r="K4" s="39"/>
    </row>
    <row r="5" spans="2:12" ht="24.75" thickBot="1">
      <c r="B5" s="842"/>
      <c r="C5" s="847"/>
      <c r="D5" s="533" t="s">
        <v>558</v>
      </c>
      <c r="E5" s="534" t="s">
        <v>555</v>
      </c>
      <c r="F5" s="533" t="s">
        <v>556</v>
      </c>
      <c r="G5" s="534" t="s">
        <v>557</v>
      </c>
      <c r="H5" s="533" t="s">
        <v>554</v>
      </c>
      <c r="I5" s="532" t="s">
        <v>553</v>
      </c>
      <c r="K5" s="39"/>
    </row>
    <row r="6" spans="2:12" ht="18.75" customHeight="1">
      <c r="B6" s="41" t="s">
        <v>9</v>
      </c>
      <c r="C6" s="139">
        <f t="shared" ref="C6:C43" si="0">+SUM(D6:I6)</f>
        <v>2100</v>
      </c>
      <c r="D6" s="139">
        <f t="shared" ref="D6:I6" si="1">+SUM(D7:D43)</f>
        <v>1172</v>
      </c>
      <c r="E6" s="139">
        <f t="shared" si="1"/>
        <v>158</v>
      </c>
      <c r="F6" s="139">
        <f t="shared" si="1"/>
        <v>163</v>
      </c>
      <c r="G6" s="139">
        <f t="shared" si="1"/>
        <v>438</v>
      </c>
      <c r="H6" s="139">
        <f t="shared" si="1"/>
        <v>108</v>
      </c>
      <c r="I6" s="338">
        <f t="shared" si="1"/>
        <v>61</v>
      </c>
      <c r="J6" s="44"/>
      <c r="K6" s="39"/>
    </row>
    <row r="7" spans="2:12">
      <c r="B7" s="45" t="s">
        <v>17</v>
      </c>
      <c r="C7" s="46">
        <f t="shared" si="0"/>
        <v>8</v>
      </c>
      <c r="D7" s="46">
        <v>4</v>
      </c>
      <c r="E7" s="46">
        <v>1</v>
      </c>
      <c r="F7" s="46">
        <v>3</v>
      </c>
      <c r="G7" s="46">
        <v>0</v>
      </c>
      <c r="H7" s="46">
        <v>0</v>
      </c>
      <c r="I7" s="47">
        <v>0</v>
      </c>
      <c r="J7" s="46"/>
      <c r="K7" s="39"/>
    </row>
    <row r="8" spans="2:12">
      <c r="B8" s="45" t="s">
        <v>135</v>
      </c>
      <c r="C8" s="46">
        <f t="shared" si="0"/>
        <v>7</v>
      </c>
      <c r="D8" s="46">
        <v>5</v>
      </c>
      <c r="E8" s="46">
        <v>1</v>
      </c>
      <c r="F8" s="46">
        <v>1</v>
      </c>
      <c r="G8" s="46">
        <v>0</v>
      </c>
      <c r="H8" s="46">
        <v>0</v>
      </c>
      <c r="I8" s="47">
        <v>0</v>
      </c>
      <c r="J8" s="46"/>
      <c r="K8" s="48" t="s">
        <v>55</v>
      </c>
      <c r="L8" s="49">
        <v>6.6666666666666671E-3</v>
      </c>
    </row>
    <row r="9" spans="2:12">
      <c r="B9" s="45" t="s">
        <v>137</v>
      </c>
      <c r="C9" s="46">
        <f t="shared" si="0"/>
        <v>5</v>
      </c>
      <c r="D9" s="46">
        <v>2</v>
      </c>
      <c r="E9" s="46">
        <v>2</v>
      </c>
      <c r="F9" s="46">
        <v>1</v>
      </c>
      <c r="G9" s="46">
        <v>0</v>
      </c>
      <c r="H9" s="46">
        <v>0</v>
      </c>
      <c r="I9" s="47">
        <v>0</v>
      </c>
      <c r="J9" s="46"/>
      <c r="K9" s="48" t="s">
        <v>25</v>
      </c>
      <c r="L9" s="49">
        <v>2.1904761904761906E-2</v>
      </c>
    </row>
    <row r="10" spans="2:12" ht="24">
      <c r="B10" s="45" t="s">
        <v>139</v>
      </c>
      <c r="C10" s="46">
        <f t="shared" si="0"/>
        <v>1</v>
      </c>
      <c r="D10" s="46">
        <v>1</v>
      </c>
      <c r="E10" s="46">
        <v>0</v>
      </c>
      <c r="F10" s="46">
        <v>0</v>
      </c>
      <c r="G10" s="46">
        <v>0</v>
      </c>
      <c r="H10" s="46">
        <v>0</v>
      </c>
      <c r="I10" s="47">
        <v>0</v>
      </c>
      <c r="J10" s="46"/>
      <c r="K10" s="48" t="s">
        <v>29</v>
      </c>
      <c r="L10" s="49">
        <v>2.8571428571428571E-2</v>
      </c>
    </row>
    <row r="11" spans="2:12">
      <c r="B11" s="45" t="s">
        <v>140</v>
      </c>
      <c r="C11" s="46">
        <f t="shared" si="0"/>
        <v>3</v>
      </c>
      <c r="D11" s="46">
        <v>2</v>
      </c>
      <c r="E11" s="46">
        <v>0</v>
      </c>
      <c r="F11" s="46">
        <v>0</v>
      </c>
      <c r="G11" s="46">
        <v>1</v>
      </c>
      <c r="H11" s="46">
        <v>0</v>
      </c>
      <c r="I11" s="47">
        <v>0</v>
      </c>
      <c r="J11" s="46"/>
      <c r="K11" s="48" t="s">
        <v>74</v>
      </c>
      <c r="L11" s="49">
        <v>2.9523809523809525E-2</v>
      </c>
    </row>
    <row r="12" spans="2:12">
      <c r="B12" s="45" t="s">
        <v>44</v>
      </c>
      <c r="C12" s="46">
        <f t="shared" si="0"/>
        <v>3</v>
      </c>
      <c r="D12" s="46">
        <v>2</v>
      </c>
      <c r="E12" s="46">
        <v>0</v>
      </c>
      <c r="F12" s="46">
        <v>1</v>
      </c>
      <c r="G12" s="46">
        <v>0</v>
      </c>
      <c r="H12" s="46">
        <v>0</v>
      </c>
      <c r="I12" s="47">
        <v>0</v>
      </c>
      <c r="J12" s="46"/>
      <c r="K12" s="48" t="s">
        <v>75</v>
      </c>
      <c r="L12" s="49">
        <v>3.3333333333333333E-2</v>
      </c>
    </row>
    <row r="13" spans="2:12">
      <c r="B13" s="45" t="s">
        <v>46</v>
      </c>
      <c r="C13" s="46">
        <f t="shared" si="0"/>
        <v>2</v>
      </c>
      <c r="D13" s="46">
        <v>2</v>
      </c>
      <c r="E13" s="46">
        <v>0</v>
      </c>
      <c r="F13" s="46">
        <v>0</v>
      </c>
      <c r="G13" s="46">
        <v>0</v>
      </c>
      <c r="H13" s="46">
        <v>0</v>
      </c>
      <c r="I13" s="47">
        <v>0</v>
      </c>
      <c r="J13" s="46"/>
      <c r="K13" s="48" t="s">
        <v>27</v>
      </c>
      <c r="L13" s="49">
        <v>4.238095238095238E-2</v>
      </c>
    </row>
    <row r="14" spans="2:12">
      <c r="B14" s="45" t="s">
        <v>48</v>
      </c>
      <c r="C14" s="46">
        <f t="shared" si="0"/>
        <v>1</v>
      </c>
      <c r="D14" s="46">
        <v>1</v>
      </c>
      <c r="E14" s="46">
        <v>0</v>
      </c>
      <c r="F14" s="46">
        <v>0</v>
      </c>
      <c r="G14" s="46">
        <v>0</v>
      </c>
      <c r="H14" s="46">
        <v>0</v>
      </c>
      <c r="I14" s="47">
        <v>0</v>
      </c>
      <c r="J14" s="46"/>
      <c r="K14" s="48" t="s">
        <v>33</v>
      </c>
      <c r="L14" s="49">
        <v>5.9523809523809521E-2</v>
      </c>
    </row>
    <row r="15" spans="2:12" ht="24">
      <c r="B15" s="45" t="s">
        <v>49</v>
      </c>
      <c r="C15" s="46">
        <f t="shared" si="0"/>
        <v>1</v>
      </c>
      <c r="D15" s="46">
        <v>1</v>
      </c>
      <c r="E15" s="46">
        <v>0</v>
      </c>
      <c r="F15" s="46">
        <v>0</v>
      </c>
      <c r="G15" s="46">
        <v>0</v>
      </c>
      <c r="H15" s="46">
        <v>0</v>
      </c>
      <c r="I15" s="47">
        <v>0</v>
      </c>
      <c r="J15" s="46"/>
      <c r="K15" s="48" t="s">
        <v>31</v>
      </c>
      <c r="L15" s="49">
        <v>6.4285714285714279E-2</v>
      </c>
    </row>
    <row r="16" spans="2:12">
      <c r="B16" s="45" t="s">
        <v>50</v>
      </c>
      <c r="C16" s="46">
        <f t="shared" si="0"/>
        <v>2</v>
      </c>
      <c r="D16" s="46">
        <v>1</v>
      </c>
      <c r="E16" s="46">
        <v>0</v>
      </c>
      <c r="F16" s="46">
        <v>0</v>
      </c>
      <c r="G16" s="46">
        <v>1</v>
      </c>
      <c r="H16" s="46">
        <v>0</v>
      </c>
      <c r="I16" s="47">
        <v>0</v>
      </c>
      <c r="J16" s="46"/>
      <c r="K16" s="48" t="s">
        <v>35</v>
      </c>
      <c r="L16" s="49">
        <v>0.1280952380952381</v>
      </c>
    </row>
    <row r="17" spans="2:12">
      <c r="B17" s="45" t="s">
        <v>29</v>
      </c>
      <c r="C17" s="46">
        <f t="shared" si="0"/>
        <v>60</v>
      </c>
      <c r="D17" s="46">
        <v>46</v>
      </c>
      <c r="E17" s="46">
        <v>2</v>
      </c>
      <c r="F17" s="46">
        <v>2</v>
      </c>
      <c r="G17" s="46">
        <v>7</v>
      </c>
      <c r="H17" s="46">
        <v>3</v>
      </c>
      <c r="I17" s="47">
        <v>0</v>
      </c>
      <c r="J17" s="46"/>
      <c r="K17" s="48" t="s">
        <v>37</v>
      </c>
      <c r="L17" s="49">
        <v>0.50095238095238093</v>
      </c>
    </row>
    <row r="18" spans="2:12">
      <c r="B18" s="45" t="s">
        <v>19</v>
      </c>
      <c r="C18" s="46">
        <f t="shared" si="0"/>
        <v>11</v>
      </c>
      <c r="D18" s="46">
        <v>9</v>
      </c>
      <c r="E18" s="46">
        <v>0</v>
      </c>
      <c r="F18" s="46">
        <v>1</v>
      </c>
      <c r="G18" s="46">
        <v>1</v>
      </c>
      <c r="H18" s="46">
        <v>0</v>
      </c>
      <c r="I18" s="47">
        <v>0</v>
      </c>
      <c r="J18" s="46"/>
      <c r="K18" s="39"/>
    </row>
    <row r="19" spans="2:12" ht="24">
      <c r="B19" s="45" t="s">
        <v>37</v>
      </c>
      <c r="C19" s="46">
        <f t="shared" si="0"/>
        <v>1052</v>
      </c>
      <c r="D19" s="46">
        <v>582</v>
      </c>
      <c r="E19" s="46">
        <v>53</v>
      </c>
      <c r="F19" s="46">
        <v>81</v>
      </c>
      <c r="G19" s="46">
        <v>264</v>
      </c>
      <c r="H19" s="46">
        <v>35</v>
      </c>
      <c r="I19" s="47">
        <v>37</v>
      </c>
      <c r="J19" s="46"/>
      <c r="K19" s="39"/>
    </row>
    <row r="20" spans="2:12">
      <c r="B20" s="45" t="s">
        <v>53</v>
      </c>
      <c r="C20" s="46">
        <f t="shared" si="0"/>
        <v>2</v>
      </c>
      <c r="D20" s="46">
        <v>1</v>
      </c>
      <c r="E20" s="46">
        <v>0</v>
      </c>
      <c r="F20" s="46">
        <v>0</v>
      </c>
      <c r="G20" s="46">
        <v>0</v>
      </c>
      <c r="H20" s="46">
        <v>1</v>
      </c>
      <c r="I20" s="47">
        <v>0</v>
      </c>
      <c r="J20" s="46"/>
      <c r="K20" s="39"/>
    </row>
    <row r="21" spans="2:12">
      <c r="B21" s="45" t="s">
        <v>54</v>
      </c>
      <c r="C21" s="46">
        <f t="shared" si="0"/>
        <v>1</v>
      </c>
      <c r="D21" s="46">
        <v>0</v>
      </c>
      <c r="E21" s="46">
        <v>0</v>
      </c>
      <c r="F21" s="46">
        <v>0</v>
      </c>
      <c r="G21" s="46">
        <v>0</v>
      </c>
      <c r="H21" s="46">
        <v>1</v>
      </c>
      <c r="I21" s="47">
        <v>0</v>
      </c>
      <c r="J21" s="46"/>
      <c r="K21" s="39"/>
    </row>
    <row r="22" spans="2:12">
      <c r="B22" s="45" t="s">
        <v>55</v>
      </c>
      <c r="C22" s="46">
        <f t="shared" si="0"/>
        <v>14</v>
      </c>
      <c r="D22" s="46">
        <v>6</v>
      </c>
      <c r="E22" s="46">
        <v>2</v>
      </c>
      <c r="F22" s="46">
        <v>0</v>
      </c>
      <c r="G22" s="46">
        <v>2</v>
      </c>
      <c r="H22" s="46">
        <v>3</v>
      </c>
      <c r="I22" s="47">
        <v>1</v>
      </c>
      <c r="J22" s="46"/>
      <c r="K22" s="39"/>
    </row>
    <row r="23" spans="2:12">
      <c r="B23" s="45" t="s">
        <v>33</v>
      </c>
      <c r="C23" s="46">
        <f t="shared" si="0"/>
        <v>125</v>
      </c>
      <c r="D23" s="46">
        <v>81</v>
      </c>
      <c r="E23" s="46">
        <v>12</v>
      </c>
      <c r="F23" s="46">
        <v>9</v>
      </c>
      <c r="G23" s="46">
        <v>8</v>
      </c>
      <c r="H23" s="46">
        <v>14</v>
      </c>
      <c r="I23" s="47">
        <v>1</v>
      </c>
      <c r="J23" s="46"/>
      <c r="K23" s="39"/>
    </row>
    <row r="24" spans="2:12" ht="24">
      <c r="B24" s="45" t="s">
        <v>57</v>
      </c>
      <c r="C24" s="46">
        <f t="shared" si="0"/>
        <v>1</v>
      </c>
      <c r="D24" s="46">
        <v>0</v>
      </c>
      <c r="E24" s="46">
        <v>0</v>
      </c>
      <c r="F24" s="46">
        <v>0</v>
      </c>
      <c r="G24" s="46">
        <v>0</v>
      </c>
      <c r="H24" s="46">
        <v>1</v>
      </c>
      <c r="I24" s="47">
        <v>0</v>
      </c>
      <c r="J24" s="46"/>
      <c r="K24" s="39"/>
    </row>
    <row r="25" spans="2:12">
      <c r="B25" s="45" t="s">
        <v>142</v>
      </c>
      <c r="C25" s="46">
        <f t="shared" si="0"/>
        <v>12</v>
      </c>
      <c r="D25" s="46">
        <v>7</v>
      </c>
      <c r="E25" s="46">
        <v>1</v>
      </c>
      <c r="F25" s="46">
        <v>0</v>
      </c>
      <c r="G25" s="46">
        <v>2</v>
      </c>
      <c r="H25" s="46">
        <v>2</v>
      </c>
      <c r="I25" s="47">
        <v>0</v>
      </c>
      <c r="J25" s="46"/>
      <c r="K25" s="39"/>
    </row>
    <row r="26" spans="2:12">
      <c r="B26" s="45" t="s">
        <v>21</v>
      </c>
      <c r="C26" s="46">
        <f t="shared" si="0"/>
        <v>12</v>
      </c>
      <c r="D26" s="46">
        <v>5</v>
      </c>
      <c r="E26" s="46">
        <v>1</v>
      </c>
      <c r="F26" s="46">
        <v>1</v>
      </c>
      <c r="G26" s="46">
        <v>4</v>
      </c>
      <c r="H26" s="46">
        <v>1</v>
      </c>
      <c r="I26" s="47">
        <v>0</v>
      </c>
      <c r="J26" s="46"/>
      <c r="K26" s="39"/>
    </row>
    <row r="27" spans="2:12">
      <c r="B27" s="45" t="s">
        <v>62</v>
      </c>
      <c r="C27" s="46">
        <f t="shared" si="0"/>
        <v>1</v>
      </c>
      <c r="D27" s="46">
        <v>1</v>
      </c>
      <c r="E27" s="46">
        <v>0</v>
      </c>
      <c r="F27" s="46">
        <v>0</v>
      </c>
      <c r="G27" s="46">
        <v>0</v>
      </c>
      <c r="H27" s="46">
        <v>0</v>
      </c>
      <c r="I27" s="47">
        <v>0</v>
      </c>
      <c r="J27" s="46"/>
      <c r="K27" s="39"/>
    </row>
    <row r="28" spans="2:12">
      <c r="B28" s="45" t="s">
        <v>64</v>
      </c>
      <c r="C28" s="46">
        <f t="shared" si="0"/>
        <v>5</v>
      </c>
      <c r="D28" s="46">
        <v>5</v>
      </c>
      <c r="E28" s="46">
        <v>0</v>
      </c>
      <c r="F28" s="46">
        <v>0</v>
      </c>
      <c r="G28" s="46">
        <v>0</v>
      </c>
      <c r="H28" s="46">
        <v>0</v>
      </c>
      <c r="I28" s="47">
        <v>0</v>
      </c>
      <c r="J28" s="46"/>
      <c r="K28" s="39"/>
    </row>
    <row r="29" spans="2:12">
      <c r="B29" s="45" t="s">
        <v>68</v>
      </c>
      <c r="C29" s="46">
        <f t="shared" si="0"/>
        <v>4</v>
      </c>
      <c r="D29" s="46">
        <v>1</v>
      </c>
      <c r="E29" s="46">
        <v>1</v>
      </c>
      <c r="F29" s="46">
        <v>1</v>
      </c>
      <c r="G29" s="46">
        <v>1</v>
      </c>
      <c r="H29" s="46">
        <v>0</v>
      </c>
      <c r="I29" s="47">
        <v>0</v>
      </c>
      <c r="J29" s="46"/>
      <c r="K29" s="39"/>
    </row>
    <row r="30" spans="2:12">
      <c r="B30" s="45" t="s">
        <v>69</v>
      </c>
      <c r="C30" s="46">
        <f t="shared" si="0"/>
        <v>2</v>
      </c>
      <c r="D30" s="46">
        <v>1</v>
      </c>
      <c r="E30" s="46">
        <v>0</v>
      </c>
      <c r="F30" s="46">
        <v>0</v>
      </c>
      <c r="G30" s="46">
        <v>0</v>
      </c>
      <c r="H30" s="46">
        <v>0</v>
      </c>
      <c r="I30" s="47">
        <v>1</v>
      </c>
      <c r="J30" s="46"/>
      <c r="K30" s="39"/>
    </row>
    <row r="31" spans="2:12" ht="24">
      <c r="B31" s="45" t="s">
        <v>73</v>
      </c>
      <c r="C31" s="46">
        <f t="shared" si="0"/>
        <v>5</v>
      </c>
      <c r="D31" s="46">
        <v>3</v>
      </c>
      <c r="E31" s="46">
        <v>1</v>
      </c>
      <c r="F31" s="46">
        <v>0</v>
      </c>
      <c r="G31" s="46">
        <v>0</v>
      </c>
      <c r="H31" s="46">
        <v>1</v>
      </c>
      <c r="I31" s="47">
        <v>0</v>
      </c>
      <c r="J31" s="46"/>
      <c r="K31" s="39"/>
    </row>
    <row r="32" spans="2:12" ht="24">
      <c r="B32" s="45" t="s">
        <v>74</v>
      </c>
      <c r="C32" s="46">
        <f t="shared" si="0"/>
        <v>62</v>
      </c>
      <c r="D32" s="46">
        <v>41</v>
      </c>
      <c r="E32" s="46">
        <v>8</v>
      </c>
      <c r="F32" s="46">
        <v>4</v>
      </c>
      <c r="G32" s="46">
        <v>0</v>
      </c>
      <c r="H32" s="46">
        <v>9</v>
      </c>
      <c r="I32" s="47">
        <v>0</v>
      </c>
      <c r="J32" s="46"/>
      <c r="K32" s="39"/>
    </row>
    <row r="33" spans="2:18">
      <c r="B33" s="45" t="s">
        <v>25</v>
      </c>
      <c r="C33" s="46">
        <f t="shared" si="0"/>
        <v>46</v>
      </c>
      <c r="D33" s="46">
        <v>37</v>
      </c>
      <c r="E33" s="46">
        <v>5</v>
      </c>
      <c r="F33" s="46">
        <v>2</v>
      </c>
      <c r="G33" s="46">
        <v>0</v>
      </c>
      <c r="H33" s="46">
        <v>1</v>
      </c>
      <c r="I33" s="47">
        <v>1</v>
      </c>
      <c r="J33" s="46"/>
      <c r="K33" s="39"/>
    </row>
    <row r="34" spans="2:18">
      <c r="B34" s="45" t="s">
        <v>75</v>
      </c>
      <c r="C34" s="46">
        <f t="shared" si="0"/>
        <v>70</v>
      </c>
      <c r="D34" s="46">
        <v>61</v>
      </c>
      <c r="E34" s="46">
        <v>4</v>
      </c>
      <c r="F34" s="46">
        <v>2</v>
      </c>
      <c r="G34" s="46">
        <v>1</v>
      </c>
      <c r="H34" s="46">
        <v>2</v>
      </c>
      <c r="I34" s="47">
        <v>0</v>
      </c>
      <c r="J34" s="46"/>
      <c r="K34" s="39"/>
    </row>
    <row r="35" spans="2:18">
      <c r="B35" s="45" t="s">
        <v>76</v>
      </c>
      <c r="C35" s="46">
        <f t="shared" si="0"/>
        <v>2</v>
      </c>
      <c r="D35" s="46">
        <v>0</v>
      </c>
      <c r="E35" s="46">
        <v>1</v>
      </c>
      <c r="F35" s="46">
        <v>0</v>
      </c>
      <c r="G35" s="46">
        <v>1</v>
      </c>
      <c r="H35" s="46">
        <v>0</v>
      </c>
      <c r="I35" s="47">
        <v>0</v>
      </c>
      <c r="J35" s="46"/>
      <c r="K35" s="39"/>
    </row>
    <row r="36" spans="2:18">
      <c r="B36" s="45" t="s">
        <v>77</v>
      </c>
      <c r="C36" s="46">
        <f t="shared" si="0"/>
        <v>7</v>
      </c>
      <c r="D36" s="46">
        <v>3</v>
      </c>
      <c r="E36" s="46">
        <v>2</v>
      </c>
      <c r="F36" s="46">
        <v>1</v>
      </c>
      <c r="G36" s="46">
        <v>1</v>
      </c>
      <c r="H36" s="46">
        <v>0</v>
      </c>
      <c r="I36" s="47">
        <v>0</v>
      </c>
      <c r="J36" s="46"/>
      <c r="K36" s="39"/>
    </row>
    <row r="37" spans="2:18">
      <c r="B37" s="45" t="s">
        <v>148</v>
      </c>
      <c r="C37" s="46">
        <f t="shared" si="0"/>
        <v>3</v>
      </c>
      <c r="D37" s="46">
        <v>2</v>
      </c>
      <c r="E37" s="46">
        <v>1</v>
      </c>
      <c r="F37" s="46">
        <v>0</v>
      </c>
      <c r="G37" s="46">
        <v>0</v>
      </c>
      <c r="H37" s="46">
        <v>0</v>
      </c>
      <c r="I37" s="47">
        <v>0</v>
      </c>
      <c r="J37" s="46"/>
      <c r="K37" s="39"/>
    </row>
    <row r="38" spans="2:18">
      <c r="B38" s="45" t="s">
        <v>35</v>
      </c>
      <c r="C38" s="46">
        <f t="shared" si="0"/>
        <v>269</v>
      </c>
      <c r="D38" s="46">
        <v>112</v>
      </c>
      <c r="E38" s="46">
        <v>17</v>
      </c>
      <c r="F38" s="46">
        <v>19</v>
      </c>
      <c r="G38" s="46">
        <v>95</v>
      </c>
      <c r="H38" s="46">
        <v>13</v>
      </c>
      <c r="I38" s="47">
        <v>13</v>
      </c>
      <c r="J38" s="46"/>
      <c r="K38" s="39"/>
    </row>
    <row r="39" spans="2:18">
      <c r="B39" s="45" t="s">
        <v>80</v>
      </c>
      <c r="C39" s="46">
        <f t="shared" si="0"/>
        <v>6</v>
      </c>
      <c r="D39" s="46">
        <v>0</v>
      </c>
      <c r="E39" s="46">
        <v>2</v>
      </c>
      <c r="F39" s="46">
        <v>1</v>
      </c>
      <c r="G39" s="46">
        <v>2</v>
      </c>
      <c r="H39" s="46">
        <v>0</v>
      </c>
      <c r="I39" s="47">
        <v>1</v>
      </c>
      <c r="J39" s="46"/>
      <c r="K39" s="39"/>
    </row>
    <row r="40" spans="2:18">
      <c r="B40" s="45" t="s">
        <v>27</v>
      </c>
      <c r="C40" s="46">
        <f t="shared" si="0"/>
        <v>89</v>
      </c>
      <c r="D40" s="46">
        <v>63</v>
      </c>
      <c r="E40" s="46">
        <v>10</v>
      </c>
      <c r="F40" s="46">
        <v>7</v>
      </c>
      <c r="G40" s="46">
        <v>0</v>
      </c>
      <c r="H40" s="46">
        <v>9</v>
      </c>
      <c r="I40" s="47">
        <v>0</v>
      </c>
      <c r="J40" s="46"/>
      <c r="K40" s="39"/>
    </row>
    <row r="41" spans="2:18">
      <c r="B41" s="45" t="s">
        <v>23</v>
      </c>
      <c r="C41" s="46">
        <f t="shared" si="0"/>
        <v>13</v>
      </c>
      <c r="D41" s="46">
        <v>9</v>
      </c>
      <c r="E41" s="46">
        <v>0</v>
      </c>
      <c r="F41" s="46">
        <v>3</v>
      </c>
      <c r="G41" s="46">
        <v>1</v>
      </c>
      <c r="H41" s="46">
        <v>0</v>
      </c>
      <c r="I41" s="47">
        <v>0</v>
      </c>
      <c r="J41" s="46"/>
      <c r="K41" s="618" t="s">
        <v>59</v>
      </c>
      <c r="L41" s="618"/>
      <c r="M41" s="618"/>
      <c r="N41" s="618"/>
      <c r="O41" s="618"/>
      <c r="P41" s="618"/>
      <c r="Q41" s="618"/>
      <c r="R41" s="618"/>
    </row>
    <row r="42" spans="2:18">
      <c r="B42" s="45" t="s">
        <v>31</v>
      </c>
      <c r="C42" s="46">
        <f t="shared" si="0"/>
        <v>135</v>
      </c>
      <c r="D42" s="46">
        <v>54</v>
      </c>
      <c r="E42" s="46">
        <v>16</v>
      </c>
      <c r="F42" s="46">
        <v>14</v>
      </c>
      <c r="G42" s="46">
        <v>39</v>
      </c>
      <c r="H42" s="46">
        <v>7</v>
      </c>
      <c r="I42" s="47">
        <v>5</v>
      </c>
      <c r="J42" s="46"/>
      <c r="K42" s="39"/>
    </row>
    <row r="43" spans="2:18" ht="15.75" thickBot="1">
      <c r="B43" s="187" t="s">
        <v>81</v>
      </c>
      <c r="C43" s="51">
        <f t="shared" si="0"/>
        <v>58</v>
      </c>
      <c r="D43" s="51">
        <v>21</v>
      </c>
      <c r="E43" s="51">
        <v>15</v>
      </c>
      <c r="F43" s="51">
        <v>9</v>
      </c>
      <c r="G43" s="51">
        <v>7</v>
      </c>
      <c r="H43" s="51">
        <v>5</v>
      </c>
      <c r="I43" s="52">
        <v>1</v>
      </c>
      <c r="J43" s="46"/>
      <c r="K43" s="39"/>
    </row>
    <row r="44" spans="2:18" ht="12.75" customHeight="1"/>
    <row r="45" spans="2:18" ht="19.5" customHeight="1">
      <c r="B45" s="618" t="s">
        <v>82</v>
      </c>
      <c r="C45" s="618"/>
      <c r="D45" s="618"/>
      <c r="E45" s="618"/>
      <c r="F45" s="618"/>
      <c r="G45" s="618"/>
      <c r="H45" s="618"/>
      <c r="I45" s="618"/>
      <c r="J45" s="444"/>
    </row>
    <row r="46" spans="2:18">
      <c r="B46" s="618" t="s">
        <v>59</v>
      </c>
      <c r="C46" s="618"/>
      <c r="D46" s="618"/>
      <c r="E46" s="618"/>
      <c r="F46" s="618"/>
      <c r="G46" s="618"/>
      <c r="H46" s="618"/>
      <c r="I46" s="618"/>
    </row>
  </sheetData>
  <mergeCells count="8">
    <mergeCell ref="B1:I1"/>
    <mergeCell ref="B2:I2"/>
    <mergeCell ref="B4:B5"/>
    <mergeCell ref="B46:I46"/>
    <mergeCell ref="K41:R41"/>
    <mergeCell ref="D4:I4"/>
    <mergeCell ref="C4:C5"/>
    <mergeCell ref="B45:I45"/>
  </mergeCells>
  <pageMargins left="0.7" right="0.7" top="0.75" bottom="0.75" header="0.3" footer="0.3"/>
  <pageSetup orientation="portrait" r:id="rId1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>
  <dimension ref="B1:Q37"/>
  <sheetViews>
    <sheetView showGridLines="0" workbookViewId="0">
      <selection activeCell="J14" sqref="J14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10">
      <c r="B1" s="615" t="s">
        <v>562</v>
      </c>
      <c r="C1" s="615"/>
      <c r="D1" s="615"/>
      <c r="E1" s="615"/>
      <c r="F1" s="615"/>
      <c r="G1" s="615"/>
      <c r="H1" s="615"/>
      <c r="I1" s="615"/>
    </row>
    <row r="2" spans="2:10">
      <c r="B2" s="619" t="s">
        <v>563</v>
      </c>
      <c r="C2" s="619"/>
      <c r="D2" s="619"/>
      <c r="E2" s="619"/>
      <c r="F2" s="619"/>
      <c r="G2" s="619"/>
      <c r="H2" s="619"/>
      <c r="I2" s="619"/>
    </row>
    <row r="3" spans="2:10" ht="15.75" thickBot="1"/>
    <row r="4" spans="2:10" ht="15.75" thickBot="1">
      <c r="B4" s="848" t="s">
        <v>84</v>
      </c>
      <c r="C4" s="846" t="s">
        <v>9</v>
      </c>
      <c r="D4" s="850" t="s">
        <v>6</v>
      </c>
      <c r="E4" s="851"/>
      <c r="F4" s="851"/>
      <c r="G4" s="851"/>
      <c r="H4" s="851"/>
      <c r="I4" s="852"/>
      <c r="J4" s="66"/>
    </row>
    <row r="5" spans="2:10" ht="24.75" thickBot="1">
      <c r="B5" s="849"/>
      <c r="C5" s="853"/>
      <c r="D5" s="533" t="s">
        <v>558</v>
      </c>
      <c r="E5" s="534" t="s">
        <v>555</v>
      </c>
      <c r="F5" s="533" t="s">
        <v>556</v>
      </c>
      <c r="G5" s="534" t="s">
        <v>557</v>
      </c>
      <c r="H5" s="533" t="s">
        <v>554</v>
      </c>
      <c r="I5" s="532" t="s">
        <v>553</v>
      </c>
      <c r="J5" s="66"/>
    </row>
    <row r="6" spans="2:10">
      <c r="B6" s="67" t="s">
        <v>9</v>
      </c>
      <c r="C6" s="42">
        <f t="shared" ref="C6:I6" si="0">+SUM(C7:C9)</f>
        <v>2100</v>
      </c>
      <c r="D6" s="42">
        <f t="shared" si="0"/>
        <v>1172</v>
      </c>
      <c r="E6" s="42">
        <f t="shared" si="0"/>
        <v>158</v>
      </c>
      <c r="F6" s="42">
        <f t="shared" si="0"/>
        <v>163</v>
      </c>
      <c r="G6" s="42">
        <f t="shared" si="0"/>
        <v>438</v>
      </c>
      <c r="H6" s="42">
        <f t="shared" si="0"/>
        <v>108</v>
      </c>
      <c r="I6" s="43">
        <f t="shared" si="0"/>
        <v>61.307692307692299</v>
      </c>
      <c r="J6" s="66"/>
    </row>
    <row r="7" spans="2:10" ht="15.75" customHeight="1">
      <c r="B7" s="68" t="s">
        <v>85</v>
      </c>
      <c r="C7" s="69">
        <v>1275</v>
      </c>
      <c r="D7" s="69">
        <v>707.64168819982774</v>
      </c>
      <c r="E7" s="69">
        <v>108.37179487179488</v>
      </c>
      <c r="F7" s="69">
        <v>98</v>
      </c>
      <c r="G7" s="69">
        <v>248.13302752293578</v>
      </c>
      <c r="H7" s="69">
        <v>73.682242990654203</v>
      </c>
      <c r="I7" s="70">
        <v>39.196721311475407</v>
      </c>
      <c r="J7" s="66"/>
    </row>
    <row r="8" spans="2:10">
      <c r="B8" s="68" t="s">
        <v>86</v>
      </c>
      <c r="C8" s="69">
        <v>620</v>
      </c>
      <c r="D8" s="69">
        <v>297.79500430663222</v>
      </c>
      <c r="E8" s="69">
        <v>46.589743589743591</v>
      </c>
      <c r="F8" s="69">
        <v>61</v>
      </c>
      <c r="G8" s="69">
        <v>184.8440366972477</v>
      </c>
      <c r="H8" s="69">
        <v>13.121495327102803</v>
      </c>
      <c r="I8" s="70">
        <v>17.085750315258508</v>
      </c>
      <c r="J8" s="66"/>
    </row>
    <row r="9" spans="2:10" ht="15.75" thickBot="1">
      <c r="B9" s="536" t="s">
        <v>87</v>
      </c>
      <c r="C9" s="525">
        <v>205</v>
      </c>
      <c r="D9" s="525">
        <v>166.56330749354004</v>
      </c>
      <c r="E9" s="525">
        <v>3.0384615384615383</v>
      </c>
      <c r="F9" s="525">
        <v>4</v>
      </c>
      <c r="G9" s="525">
        <v>5.022935779816514</v>
      </c>
      <c r="H9" s="525">
        <v>21.196261682242991</v>
      </c>
      <c r="I9" s="535">
        <v>5.0252206809583848</v>
      </c>
      <c r="J9" s="66"/>
    </row>
    <row r="10" spans="2:10" ht="8.25" customHeight="1"/>
    <row r="11" spans="2:10" ht="22.5" customHeight="1">
      <c r="B11" s="628" t="s">
        <v>82</v>
      </c>
      <c r="C11" s="628"/>
      <c r="D11" s="628"/>
      <c r="E11" s="628"/>
      <c r="F11" s="628"/>
      <c r="G11" s="628"/>
      <c r="H11" s="628"/>
      <c r="I11" s="628"/>
    </row>
    <row r="12" spans="2:10">
      <c r="B12" s="75"/>
    </row>
    <row r="13" spans="2:10">
      <c r="B13" s="75"/>
    </row>
    <row r="14" spans="2:10" ht="24.75">
      <c r="B14" s="77"/>
      <c r="C14" s="147" t="s">
        <v>9</v>
      </c>
      <c r="D14" s="220" t="s">
        <v>558</v>
      </c>
      <c r="E14" s="219" t="s">
        <v>555</v>
      </c>
      <c r="F14" s="220" t="s">
        <v>556</v>
      </c>
      <c r="G14" s="219" t="s">
        <v>557</v>
      </c>
      <c r="H14" s="220" t="s">
        <v>554</v>
      </c>
      <c r="I14" s="235" t="s">
        <v>553</v>
      </c>
    </row>
    <row r="15" spans="2:10">
      <c r="B15" s="81" t="s">
        <v>85</v>
      </c>
      <c r="C15" s="84">
        <f>+C7/$C$6</f>
        <v>0.6071428571428571</v>
      </c>
      <c r="D15" s="84">
        <f>+D7/$D$6</f>
        <v>0.60378983634797589</v>
      </c>
      <c r="E15" s="84">
        <f t="shared" ref="E15:G17" si="1">E7/E$6</f>
        <v>0.6858974358974359</v>
      </c>
      <c r="F15" s="84">
        <f t="shared" si="1"/>
        <v>0.60122699386503065</v>
      </c>
      <c r="G15" s="84">
        <f t="shared" si="1"/>
        <v>0.5665137614678899</v>
      </c>
      <c r="H15" s="84">
        <f>+H7/$H$6</f>
        <v>0.68224299065420557</v>
      </c>
      <c r="I15" s="84">
        <f>+I7/$I$6</f>
        <v>0.63934426229508201</v>
      </c>
    </row>
    <row r="16" spans="2:10">
      <c r="B16" s="81" t="s">
        <v>86</v>
      </c>
      <c r="C16" s="84">
        <f>+C8/$C$6</f>
        <v>0.29523809523809524</v>
      </c>
      <c r="D16" s="84">
        <f>+D8/$D$6</f>
        <v>0.2540913006029285</v>
      </c>
      <c r="E16" s="84">
        <f t="shared" si="1"/>
        <v>0.29487179487179488</v>
      </c>
      <c r="F16" s="84">
        <f t="shared" si="1"/>
        <v>0.37423312883435583</v>
      </c>
      <c r="G16" s="84">
        <f t="shared" si="1"/>
        <v>0.42201834862385318</v>
      </c>
      <c r="H16" s="84">
        <f>+H8/$H$6</f>
        <v>0.12149532710280374</v>
      </c>
      <c r="I16" s="84">
        <f>+I8/$I$6</f>
        <v>0.27868852459016391</v>
      </c>
    </row>
    <row r="17" spans="2:17">
      <c r="B17" s="81" t="s">
        <v>87</v>
      </c>
      <c r="C17" s="84">
        <f>+C9/$C$6</f>
        <v>9.7619047619047619E-2</v>
      </c>
      <c r="D17" s="84">
        <f>+D9/$D$6</f>
        <v>0.1421188630490956</v>
      </c>
      <c r="E17" s="84">
        <f t="shared" si="1"/>
        <v>1.9230769230769228E-2</v>
      </c>
      <c r="F17" s="84">
        <f t="shared" si="1"/>
        <v>2.4539877300613498E-2</v>
      </c>
      <c r="G17" s="84">
        <f t="shared" si="1"/>
        <v>1.1467889908256881E-2</v>
      </c>
      <c r="H17" s="84">
        <f>+H9/$H$6</f>
        <v>0.19626168224299065</v>
      </c>
      <c r="I17" s="84">
        <f>+I9/$I$6</f>
        <v>8.1967213114754092E-2</v>
      </c>
    </row>
    <row r="21" spans="2:17" ht="8.25" customHeight="1"/>
    <row r="22" spans="2:17" ht="23.25" customHeight="1">
      <c r="L22" s="628" t="s">
        <v>82</v>
      </c>
      <c r="M22" s="628"/>
      <c r="N22" s="628"/>
      <c r="O22" s="628"/>
      <c r="P22" s="628"/>
      <c r="Q22" s="628"/>
    </row>
    <row r="37" spans="2:9" ht="24.75" customHeight="1">
      <c r="B37" s="618" t="s">
        <v>82</v>
      </c>
      <c r="C37" s="618"/>
      <c r="D37" s="618"/>
      <c r="E37" s="618"/>
      <c r="F37" s="618"/>
      <c r="G37" s="618"/>
      <c r="H37" s="618"/>
      <c r="I37" s="618"/>
    </row>
  </sheetData>
  <mergeCells count="8">
    <mergeCell ref="B1:I1"/>
    <mergeCell ref="L22:Q22"/>
    <mergeCell ref="B37:I37"/>
    <mergeCell ref="B11:I11"/>
    <mergeCell ref="B4:B5"/>
    <mergeCell ref="D4:I4"/>
    <mergeCell ref="C4:C5"/>
    <mergeCell ref="B2:I2"/>
  </mergeCells>
  <pageMargins left="0.7" right="0.7" top="0.75" bottom="0.75" header="0.3" footer="0.3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>
  <dimension ref="B1:L73"/>
  <sheetViews>
    <sheetView showGridLines="0" topLeftCell="B4" workbookViewId="0">
      <selection activeCell="K38" sqref="K38"/>
    </sheetView>
  </sheetViews>
  <sheetFormatPr baseColWidth="10" defaultRowHeight="15"/>
  <cols>
    <col min="2" max="2" width="17.85546875" style="53" customWidth="1"/>
    <col min="3" max="3" width="13" style="53" customWidth="1"/>
    <col min="4" max="9" width="13.5703125" customWidth="1"/>
  </cols>
  <sheetData>
    <row r="1" spans="2:11">
      <c r="B1" s="615" t="s">
        <v>564</v>
      </c>
      <c r="C1" s="615"/>
      <c r="D1" s="615"/>
      <c r="E1" s="615"/>
      <c r="F1" s="615"/>
      <c r="G1" s="615"/>
      <c r="H1" s="615"/>
      <c r="I1" s="615"/>
    </row>
    <row r="2" spans="2:11">
      <c r="B2" s="619" t="s">
        <v>565</v>
      </c>
      <c r="C2" s="619"/>
      <c r="D2" s="619"/>
      <c r="E2" s="619"/>
      <c r="F2" s="619"/>
      <c r="G2" s="619"/>
      <c r="H2" s="619"/>
      <c r="I2" s="619"/>
      <c r="J2" s="101"/>
      <c r="K2" s="102"/>
    </row>
    <row r="3" spans="2:11" ht="15.75" thickBot="1">
      <c r="B3" s="634"/>
      <c r="C3" s="634"/>
      <c r="D3" s="634"/>
      <c r="E3" s="634"/>
      <c r="F3" s="634"/>
      <c r="G3" s="634"/>
      <c r="H3" s="634"/>
      <c r="I3" s="634"/>
      <c r="J3" s="634"/>
      <c r="K3" s="102"/>
    </row>
    <row r="4" spans="2:11" ht="15.75" thickBot="1">
      <c r="B4" s="841" t="s">
        <v>89</v>
      </c>
      <c r="C4" s="846" t="s">
        <v>9</v>
      </c>
      <c r="D4" s="854" t="s">
        <v>6</v>
      </c>
      <c r="E4" s="843"/>
      <c r="F4" s="843"/>
      <c r="G4" s="843"/>
      <c r="H4" s="844"/>
      <c r="I4" s="845"/>
      <c r="K4" s="102"/>
    </row>
    <row r="5" spans="2:11" ht="15.75" thickBot="1">
      <c r="B5" s="842"/>
      <c r="C5" s="847"/>
      <c r="D5" s="533" t="s">
        <v>558</v>
      </c>
      <c r="E5" s="534" t="s">
        <v>555</v>
      </c>
      <c r="F5" s="533" t="s">
        <v>556</v>
      </c>
      <c r="G5" s="534" t="s">
        <v>557</v>
      </c>
      <c r="H5" s="533" t="s">
        <v>554</v>
      </c>
      <c r="I5" s="532" t="s">
        <v>553</v>
      </c>
      <c r="K5" s="102"/>
    </row>
    <row r="6" spans="2:11" ht="16.5" customHeight="1">
      <c r="B6" s="67" t="s">
        <v>9</v>
      </c>
      <c r="C6" s="103">
        <f t="shared" ref="C6:C17" si="0">+SUM(D6:I6)</f>
        <v>2100</v>
      </c>
      <c r="D6" s="103">
        <f t="shared" ref="D6:I6" si="1">+SUM(D7:D17)</f>
        <v>1172</v>
      </c>
      <c r="E6" s="103">
        <f t="shared" si="1"/>
        <v>158</v>
      </c>
      <c r="F6" s="103">
        <f t="shared" si="1"/>
        <v>163</v>
      </c>
      <c r="G6" s="103">
        <f t="shared" si="1"/>
        <v>438</v>
      </c>
      <c r="H6" s="103">
        <f t="shared" si="1"/>
        <v>108</v>
      </c>
      <c r="I6" s="104">
        <f t="shared" si="1"/>
        <v>61</v>
      </c>
      <c r="K6" s="102"/>
    </row>
    <row r="7" spans="2:11" ht="18.75" customHeight="1">
      <c r="B7" s="68" t="s">
        <v>90</v>
      </c>
      <c r="C7" s="106">
        <f t="shared" si="0"/>
        <v>1601</v>
      </c>
      <c r="D7" s="106">
        <v>869</v>
      </c>
      <c r="E7" s="106">
        <v>145</v>
      </c>
      <c r="F7" s="106">
        <v>122</v>
      </c>
      <c r="G7" s="106">
        <v>325</v>
      </c>
      <c r="H7" s="106">
        <v>93</v>
      </c>
      <c r="I7" s="107">
        <v>47</v>
      </c>
      <c r="K7" s="102"/>
    </row>
    <row r="8" spans="2:11" ht="18.75" customHeight="1">
      <c r="B8" s="68" t="s">
        <v>91</v>
      </c>
      <c r="C8" s="106">
        <f t="shared" si="0"/>
        <v>258</v>
      </c>
      <c r="D8" s="106">
        <v>141</v>
      </c>
      <c r="E8" s="106">
        <v>0</v>
      </c>
      <c r="F8" s="106">
        <v>25</v>
      </c>
      <c r="G8" s="106">
        <v>79</v>
      </c>
      <c r="H8" s="106">
        <v>3</v>
      </c>
      <c r="I8" s="107">
        <v>10</v>
      </c>
      <c r="K8" s="102"/>
    </row>
    <row r="9" spans="2:11" ht="18.75" customHeight="1">
      <c r="B9" s="68" t="s">
        <v>92</v>
      </c>
      <c r="C9" s="106">
        <f t="shared" si="0"/>
        <v>174</v>
      </c>
      <c r="D9" s="106">
        <v>110</v>
      </c>
      <c r="E9" s="106">
        <v>8</v>
      </c>
      <c r="F9" s="106">
        <v>13</v>
      </c>
      <c r="G9" s="106">
        <v>33</v>
      </c>
      <c r="H9" s="106">
        <v>7</v>
      </c>
      <c r="I9" s="107">
        <v>3</v>
      </c>
      <c r="K9" s="102"/>
    </row>
    <row r="10" spans="2:11" ht="18.75" customHeight="1">
      <c r="B10" s="68" t="s">
        <v>93</v>
      </c>
      <c r="C10" s="106">
        <f t="shared" si="0"/>
        <v>8</v>
      </c>
      <c r="D10" s="106">
        <v>7</v>
      </c>
      <c r="E10" s="106">
        <v>1</v>
      </c>
      <c r="F10" s="106">
        <v>0</v>
      </c>
      <c r="G10" s="106">
        <v>0</v>
      </c>
      <c r="H10" s="106">
        <v>0</v>
      </c>
      <c r="I10" s="107">
        <v>0</v>
      </c>
      <c r="K10" s="102"/>
    </row>
    <row r="11" spans="2:11" ht="18.75" customHeight="1">
      <c r="B11" s="68" t="s">
        <v>94</v>
      </c>
      <c r="C11" s="106">
        <f t="shared" si="0"/>
        <v>11</v>
      </c>
      <c r="D11" s="106">
        <v>6</v>
      </c>
      <c r="E11" s="106">
        <v>2</v>
      </c>
      <c r="F11" s="106">
        <v>2</v>
      </c>
      <c r="G11" s="106">
        <v>0</v>
      </c>
      <c r="H11" s="106">
        <v>0</v>
      </c>
      <c r="I11" s="107">
        <v>1</v>
      </c>
      <c r="K11" s="102"/>
    </row>
    <row r="12" spans="2:11" ht="18.75" customHeight="1">
      <c r="B12" s="68" t="s">
        <v>95</v>
      </c>
      <c r="C12" s="106">
        <f t="shared" si="0"/>
        <v>3</v>
      </c>
      <c r="D12" s="106">
        <v>3</v>
      </c>
      <c r="E12" s="106">
        <v>0</v>
      </c>
      <c r="F12" s="106">
        <v>0</v>
      </c>
      <c r="G12" s="106">
        <v>0</v>
      </c>
      <c r="H12" s="106">
        <v>0</v>
      </c>
      <c r="I12" s="107">
        <v>0</v>
      </c>
      <c r="K12" s="102"/>
    </row>
    <row r="13" spans="2:11" ht="18.75" customHeight="1">
      <c r="B13" s="68" t="s">
        <v>96</v>
      </c>
      <c r="C13" s="106">
        <f t="shared" si="0"/>
        <v>1</v>
      </c>
      <c r="D13" s="106">
        <v>1</v>
      </c>
      <c r="E13" s="106">
        <v>0</v>
      </c>
      <c r="F13" s="106">
        <v>0</v>
      </c>
      <c r="G13" s="106">
        <v>0</v>
      </c>
      <c r="H13" s="106">
        <v>0</v>
      </c>
      <c r="I13" s="107">
        <v>0</v>
      </c>
      <c r="K13" s="102"/>
    </row>
    <row r="14" spans="2:11" ht="18.75" customHeight="1">
      <c r="B14" s="68" t="s">
        <v>97</v>
      </c>
      <c r="C14" s="106">
        <f t="shared" si="0"/>
        <v>1</v>
      </c>
      <c r="D14" s="106">
        <v>1</v>
      </c>
      <c r="E14" s="106">
        <v>0</v>
      </c>
      <c r="F14" s="106">
        <v>0</v>
      </c>
      <c r="G14" s="106">
        <v>0</v>
      </c>
      <c r="H14" s="106">
        <v>0</v>
      </c>
      <c r="I14" s="107">
        <v>0</v>
      </c>
      <c r="K14" s="102"/>
    </row>
    <row r="15" spans="2:11" ht="18.75" customHeight="1">
      <c r="B15" s="68" t="s">
        <v>98</v>
      </c>
      <c r="C15" s="106">
        <f t="shared" si="0"/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7">
        <v>0</v>
      </c>
      <c r="K15" s="102"/>
    </row>
    <row r="16" spans="2:11" ht="18.75" customHeight="1">
      <c r="B16" s="68" t="s">
        <v>99</v>
      </c>
      <c r="C16" s="106">
        <f t="shared" si="0"/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7">
        <v>0</v>
      </c>
      <c r="K16" s="102"/>
    </row>
    <row r="17" spans="2:11" ht="15.75" thickBot="1">
      <c r="B17" s="71" t="s">
        <v>81</v>
      </c>
      <c r="C17" s="109">
        <f t="shared" si="0"/>
        <v>43</v>
      </c>
      <c r="D17" s="109">
        <v>34</v>
      </c>
      <c r="E17" s="109">
        <v>2</v>
      </c>
      <c r="F17" s="109">
        <v>1</v>
      </c>
      <c r="G17" s="109">
        <v>1</v>
      </c>
      <c r="H17" s="109">
        <v>5</v>
      </c>
      <c r="I17" s="110">
        <v>0</v>
      </c>
      <c r="K17" s="102"/>
    </row>
    <row r="18" spans="2:11" ht="9" customHeight="1">
      <c r="K18" s="102"/>
    </row>
    <row r="19" spans="2:11" ht="24.75" customHeight="1">
      <c r="B19" s="618" t="s">
        <v>82</v>
      </c>
      <c r="C19" s="618"/>
      <c r="D19" s="618"/>
      <c r="E19" s="618"/>
      <c r="F19" s="618"/>
      <c r="G19" s="618"/>
      <c r="H19" s="618"/>
      <c r="I19" s="618"/>
    </row>
    <row r="22" spans="2:11" ht="15.75" thickBot="1"/>
    <row r="23" spans="2:11">
      <c r="B23" s="629" t="s">
        <v>89</v>
      </c>
      <c r="C23" s="631" t="s">
        <v>9</v>
      </c>
    </row>
    <row r="24" spans="2:11">
      <c r="B24" s="630"/>
      <c r="C24" s="632"/>
    </row>
    <row r="25" spans="2:11">
      <c r="B25" s="111" t="s">
        <v>9</v>
      </c>
      <c r="C25" s="112">
        <f t="shared" ref="C25" si="2">SUM(C26:C36)</f>
        <v>1</v>
      </c>
    </row>
    <row r="26" spans="2:11">
      <c r="B26" s="113" t="s">
        <v>81</v>
      </c>
      <c r="C26" s="114">
        <v>2.0476190476190478E-2</v>
      </c>
    </row>
    <row r="27" spans="2:11">
      <c r="B27" s="113" t="s">
        <v>99</v>
      </c>
      <c r="C27" s="114">
        <v>0</v>
      </c>
    </row>
    <row r="28" spans="2:11">
      <c r="B28" s="113" t="s">
        <v>98</v>
      </c>
      <c r="C28" s="114">
        <v>0</v>
      </c>
    </row>
    <row r="29" spans="2:11">
      <c r="B29" s="113" t="s">
        <v>97</v>
      </c>
      <c r="C29" s="114">
        <v>4.7619047619047619E-4</v>
      </c>
    </row>
    <row r="30" spans="2:11">
      <c r="B30" s="113" t="s">
        <v>96</v>
      </c>
      <c r="C30" s="114">
        <v>4.7619047619047619E-4</v>
      </c>
    </row>
    <row r="31" spans="2:11" ht="17.25" customHeight="1">
      <c r="B31" s="113" t="s">
        <v>95</v>
      </c>
      <c r="C31" s="114">
        <v>1.4285714285714286E-3</v>
      </c>
    </row>
    <row r="32" spans="2:11">
      <c r="B32" s="113" t="s">
        <v>94</v>
      </c>
      <c r="C32" s="114">
        <v>5.2380952380952379E-3</v>
      </c>
    </row>
    <row r="33" spans="2:10">
      <c r="B33" s="113" t="s">
        <v>93</v>
      </c>
      <c r="C33" s="114">
        <v>3.8095238095238095E-3</v>
      </c>
    </row>
    <row r="34" spans="2:10">
      <c r="B34" s="113" t="s">
        <v>92</v>
      </c>
      <c r="C34" s="114">
        <v>8.2857142857142851E-2</v>
      </c>
    </row>
    <row r="35" spans="2:10">
      <c r="B35" s="113" t="s">
        <v>91</v>
      </c>
      <c r="C35" s="114">
        <v>0.12285714285714286</v>
      </c>
    </row>
    <row r="36" spans="2:10">
      <c r="B36" s="113" t="s">
        <v>90</v>
      </c>
      <c r="C36" s="114">
        <v>0.76238095238095238</v>
      </c>
    </row>
    <row r="39" spans="2:10">
      <c r="B39"/>
      <c r="C39"/>
    </row>
    <row r="40" spans="2:10" ht="24" customHeight="1">
      <c r="B40"/>
      <c r="C40"/>
      <c r="E40" s="618" t="s">
        <v>82</v>
      </c>
      <c r="F40" s="618"/>
      <c r="G40" s="618"/>
      <c r="H40" s="618"/>
      <c r="I40" s="618"/>
      <c r="J40" s="618"/>
    </row>
    <row r="41" spans="2:10">
      <c r="B41"/>
      <c r="C41"/>
    </row>
    <row r="42" spans="2:10">
      <c r="B42"/>
      <c r="C42"/>
    </row>
    <row r="43" spans="2:10">
      <c r="B43"/>
      <c r="C43"/>
    </row>
    <row r="44" spans="2:10">
      <c r="B44"/>
      <c r="C44"/>
    </row>
    <row r="45" spans="2:10">
      <c r="B45"/>
      <c r="C45"/>
    </row>
    <row r="46" spans="2:10">
      <c r="B46"/>
      <c r="C46"/>
    </row>
    <row r="47" spans="2:10">
      <c r="B47"/>
      <c r="C47"/>
    </row>
    <row r="48" spans="2:10">
      <c r="B48"/>
      <c r="C48"/>
    </row>
    <row r="49" spans="2:12">
      <c r="B49"/>
      <c r="C49"/>
    </row>
    <row r="50" spans="2:12">
      <c r="B50"/>
      <c r="C50"/>
    </row>
    <row r="51" spans="2:12">
      <c r="B51"/>
      <c r="C51"/>
      <c r="L51" s="75"/>
    </row>
    <row r="52" spans="2:12">
      <c r="B52"/>
      <c r="C52"/>
    </row>
    <row r="54" spans="2:12">
      <c r="B54"/>
      <c r="C54"/>
    </row>
    <row r="55" spans="2:12">
      <c r="B55"/>
      <c r="C55"/>
    </row>
    <row r="56" spans="2:12">
      <c r="B56"/>
      <c r="C56"/>
    </row>
    <row r="57" spans="2:12">
      <c r="B57"/>
      <c r="C57"/>
    </row>
    <row r="58" spans="2:12">
      <c r="B58"/>
      <c r="C58"/>
    </row>
    <row r="59" spans="2:12">
      <c r="B59"/>
      <c r="C59"/>
    </row>
    <row r="60" spans="2:12">
      <c r="B60"/>
      <c r="C60"/>
    </row>
    <row r="61" spans="2:12">
      <c r="B61"/>
      <c r="C61"/>
    </row>
    <row r="62" spans="2:12">
      <c r="B62"/>
      <c r="C62"/>
    </row>
    <row r="63" spans="2:12">
      <c r="B63"/>
      <c r="C63"/>
    </row>
    <row r="64" spans="2:12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</sheetData>
  <mergeCells count="10">
    <mergeCell ref="B23:B24"/>
    <mergeCell ref="C23:C24"/>
    <mergeCell ref="E40:J40"/>
    <mergeCell ref="B19:I19"/>
    <mergeCell ref="B1:I1"/>
    <mergeCell ref="B2:I2"/>
    <mergeCell ref="B3:J3"/>
    <mergeCell ref="B4:B5"/>
    <mergeCell ref="D4:I4"/>
    <mergeCell ref="C4:C5"/>
  </mergeCells>
  <pageMargins left="0.7" right="0.7" top="0.75" bottom="0.75" header="0.3" footer="0.3"/>
  <pageSetup orientation="portrait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10:L11"/>
  <sheetViews>
    <sheetView workbookViewId="0">
      <selection activeCell="F10" sqref="F10:L11"/>
    </sheetView>
  </sheetViews>
  <sheetFormatPr baseColWidth="10" defaultRowHeight="15"/>
  <cols>
    <col min="1" max="16384" width="11.42578125" style="1"/>
  </cols>
  <sheetData>
    <row r="10" spans="6:12" ht="59.25">
      <c r="F10" s="613" t="s">
        <v>4</v>
      </c>
      <c r="G10" s="613"/>
      <c r="H10" s="613"/>
      <c r="I10" s="613"/>
      <c r="J10" s="613"/>
      <c r="K10" s="613"/>
      <c r="L10" s="613"/>
    </row>
    <row r="11" spans="6:12" ht="61.5">
      <c r="F11" s="8"/>
      <c r="G11" s="614" t="s">
        <v>480</v>
      </c>
      <c r="H11" s="614"/>
      <c r="I11" s="614"/>
      <c r="J11" s="614"/>
      <c r="K11" s="614"/>
      <c r="L11" s="8"/>
    </row>
  </sheetData>
  <mergeCells count="2">
    <mergeCell ref="F10:L10"/>
    <mergeCell ref="G11:K1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B2:H17"/>
  <sheetViews>
    <sheetView showGridLines="0" workbookViewId="0">
      <selection activeCell="L44" sqref="L44"/>
    </sheetView>
  </sheetViews>
  <sheetFormatPr baseColWidth="10" defaultRowHeight="15"/>
  <cols>
    <col min="2" max="2" width="25.140625" customWidth="1"/>
    <col min="3" max="4" width="15.140625" customWidth="1"/>
  </cols>
  <sheetData>
    <row r="2" spans="2:8">
      <c r="B2" s="615" t="s">
        <v>566</v>
      </c>
      <c r="C2" s="615"/>
      <c r="D2" s="615"/>
    </row>
    <row r="3" spans="2:8">
      <c r="B3" s="619" t="s">
        <v>578</v>
      </c>
      <c r="C3" s="619"/>
      <c r="D3" s="619"/>
    </row>
    <row r="4" spans="2:8" ht="15.75" thickBot="1">
      <c r="B4" s="9"/>
      <c r="C4" s="9"/>
      <c r="D4" s="9"/>
      <c r="E4" s="10"/>
    </row>
    <row r="5" spans="2:8" ht="24" customHeight="1" thickBot="1">
      <c r="B5" s="537" t="s">
        <v>6</v>
      </c>
      <c r="C5" s="538" t="s">
        <v>7</v>
      </c>
      <c r="D5" s="539" t="s">
        <v>8</v>
      </c>
      <c r="E5" s="10"/>
    </row>
    <row r="6" spans="2:8" ht="19.5" customHeight="1">
      <c r="B6" s="128" t="s">
        <v>9</v>
      </c>
      <c r="C6" s="540">
        <f>SUM(C7:C12)</f>
        <v>9817</v>
      </c>
      <c r="D6" s="541">
        <f>+SUM(D7:D12)</f>
        <v>1</v>
      </c>
      <c r="E6" s="10"/>
    </row>
    <row r="7" spans="2:8" ht="19.5" customHeight="1">
      <c r="B7" s="421" t="s">
        <v>480</v>
      </c>
      <c r="C7" s="542">
        <v>6185</v>
      </c>
      <c r="D7" s="543">
        <f t="shared" ref="D7:D12" si="0">C7/$C$6</f>
        <v>0.6300295405928491</v>
      </c>
      <c r="E7" s="10"/>
    </row>
    <row r="8" spans="2:8" ht="19.5" customHeight="1">
      <c r="B8" s="421" t="s">
        <v>572</v>
      </c>
      <c r="C8" s="542">
        <v>1703</v>
      </c>
      <c r="D8" s="543">
        <f t="shared" si="0"/>
        <v>0.1734745849037384</v>
      </c>
      <c r="E8" s="10"/>
    </row>
    <row r="9" spans="2:8" ht="19.5" customHeight="1">
      <c r="B9" s="421" t="s">
        <v>570</v>
      </c>
      <c r="C9" s="542">
        <v>704</v>
      </c>
      <c r="D9" s="543">
        <f t="shared" si="0"/>
        <v>7.1712335744117353E-2</v>
      </c>
      <c r="E9" s="10"/>
    </row>
    <row r="10" spans="2:8" ht="19.5" customHeight="1">
      <c r="B10" s="421" t="s">
        <v>571</v>
      </c>
      <c r="C10" s="542">
        <v>533</v>
      </c>
      <c r="D10" s="543">
        <f t="shared" si="0"/>
        <v>5.4293572374452481E-2</v>
      </c>
      <c r="E10" s="10"/>
    </row>
    <row r="11" spans="2:8" ht="19.5" customHeight="1">
      <c r="B11" s="544" t="s">
        <v>573</v>
      </c>
      <c r="C11" s="545">
        <v>364</v>
      </c>
      <c r="D11" s="546">
        <f t="shared" si="0"/>
        <v>3.7078537231333399E-2</v>
      </c>
      <c r="E11" s="10"/>
    </row>
    <row r="12" spans="2:8" ht="15.75" thickBot="1">
      <c r="B12" s="547" t="s">
        <v>569</v>
      </c>
      <c r="C12" s="548">
        <v>328</v>
      </c>
      <c r="D12" s="549">
        <f t="shared" si="0"/>
        <v>3.3411429153509219E-2</v>
      </c>
      <c r="E12" s="10"/>
    </row>
    <row r="16" spans="2:8">
      <c r="B16" s="615" t="s">
        <v>579</v>
      </c>
      <c r="C16" s="615"/>
      <c r="D16" s="615"/>
      <c r="E16" s="615"/>
      <c r="F16" s="615"/>
      <c r="G16" s="615"/>
      <c r="H16" s="615"/>
    </row>
    <row r="17" spans="2:8">
      <c r="B17" s="619" t="s">
        <v>580</v>
      </c>
      <c r="C17" s="619"/>
      <c r="D17" s="619"/>
      <c r="E17" s="619"/>
      <c r="F17" s="619"/>
      <c r="G17" s="619"/>
      <c r="H17" s="619"/>
    </row>
  </sheetData>
  <mergeCells count="4">
    <mergeCell ref="B2:D2"/>
    <mergeCell ref="B3:D3"/>
    <mergeCell ref="B16:H16"/>
    <mergeCell ref="B17:H17"/>
  </mergeCells>
  <pageMargins left="0.7" right="0.7" top="0.75" bottom="0.75" header="0.3" footer="0.3"/>
  <pageSetup orientation="portrait" r:id="rId1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>
  <dimension ref="B1:R69"/>
  <sheetViews>
    <sheetView showGridLines="0" topLeftCell="B1" workbookViewId="0">
      <selection activeCell="E8" sqref="E8"/>
    </sheetView>
  </sheetViews>
  <sheetFormatPr baseColWidth="10" defaultRowHeight="15"/>
  <cols>
    <col min="1" max="1" width="7.5703125" customWidth="1"/>
    <col min="2" max="2" width="60.85546875" style="53" customWidth="1"/>
    <col min="3" max="3" width="10.85546875" customWidth="1"/>
    <col min="4" max="7" width="11.7109375" customWidth="1"/>
    <col min="9" max="9" width="9.7109375" customWidth="1"/>
    <col min="11" max="11" width="18.28515625" customWidth="1"/>
  </cols>
  <sheetData>
    <row r="1" spans="2:12">
      <c r="B1" s="615" t="s">
        <v>577</v>
      </c>
      <c r="C1" s="615"/>
      <c r="D1" s="615"/>
      <c r="E1" s="615"/>
      <c r="F1" s="615"/>
      <c r="G1" s="615"/>
      <c r="H1" s="615"/>
      <c r="I1" s="615"/>
      <c r="J1" s="443"/>
    </row>
    <row r="2" spans="2:12">
      <c r="B2" s="619" t="s">
        <v>582</v>
      </c>
      <c r="C2" s="619"/>
      <c r="D2" s="619"/>
      <c r="E2" s="619"/>
      <c r="F2" s="619"/>
      <c r="G2" s="619"/>
      <c r="H2" s="619"/>
      <c r="I2" s="619"/>
      <c r="J2" s="445"/>
    </row>
    <row r="3" spans="2:12" ht="15.75" thickBot="1"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2:12" ht="15.75" thickBot="1">
      <c r="B4" s="855" t="s">
        <v>16</v>
      </c>
      <c r="C4" s="846" t="s">
        <v>9</v>
      </c>
      <c r="D4" s="850" t="s">
        <v>6</v>
      </c>
      <c r="E4" s="851"/>
      <c r="F4" s="851"/>
      <c r="G4" s="851"/>
      <c r="H4" s="851"/>
      <c r="I4" s="852"/>
      <c r="K4" s="39"/>
    </row>
    <row r="5" spans="2:12" ht="24.75" thickBot="1">
      <c r="B5" s="856"/>
      <c r="C5" s="847"/>
      <c r="D5" s="533" t="s">
        <v>480</v>
      </c>
      <c r="E5" s="533" t="s">
        <v>569</v>
      </c>
      <c r="F5" s="533" t="s">
        <v>570</v>
      </c>
      <c r="G5" s="533" t="s">
        <v>571</v>
      </c>
      <c r="H5" s="533" t="s">
        <v>572</v>
      </c>
      <c r="I5" s="532" t="s">
        <v>573</v>
      </c>
      <c r="K5" s="39"/>
    </row>
    <row r="6" spans="2:12" ht="18.75" customHeight="1">
      <c r="B6" s="41" t="s">
        <v>9</v>
      </c>
      <c r="C6" s="139">
        <f>SUM(C7:C66)</f>
        <v>9817</v>
      </c>
      <c r="D6" s="139">
        <f t="shared" ref="D6:I6" si="0">SUM(D7:D66)</f>
        <v>6185</v>
      </c>
      <c r="E6" s="139">
        <f t="shared" si="0"/>
        <v>328</v>
      </c>
      <c r="F6" s="139">
        <f t="shared" si="0"/>
        <v>704</v>
      </c>
      <c r="G6" s="139">
        <f t="shared" si="0"/>
        <v>533</v>
      </c>
      <c r="H6" s="139">
        <f t="shared" si="0"/>
        <v>1703</v>
      </c>
      <c r="I6" s="140">
        <f t="shared" si="0"/>
        <v>364</v>
      </c>
      <c r="J6" s="44"/>
      <c r="K6" s="39"/>
    </row>
    <row r="7" spans="2:12">
      <c r="B7" s="550" t="s">
        <v>17</v>
      </c>
      <c r="C7" s="46">
        <v>96</v>
      </c>
      <c r="D7" s="46">
        <v>49</v>
      </c>
      <c r="E7" s="46">
        <v>0</v>
      </c>
      <c r="F7" s="46">
        <v>6</v>
      </c>
      <c r="G7" s="46">
        <v>10</v>
      </c>
      <c r="H7" s="46">
        <v>30</v>
      </c>
      <c r="I7" s="47">
        <v>1</v>
      </c>
      <c r="J7" s="46"/>
      <c r="K7" s="39"/>
    </row>
    <row r="8" spans="2:12">
      <c r="B8" s="550" t="s">
        <v>135</v>
      </c>
      <c r="C8" s="46">
        <v>30</v>
      </c>
      <c r="D8" s="46">
        <v>18</v>
      </c>
      <c r="E8" s="46">
        <v>0</v>
      </c>
      <c r="F8" s="46">
        <v>4</v>
      </c>
      <c r="G8" s="46">
        <v>0</v>
      </c>
      <c r="H8" s="46">
        <v>8</v>
      </c>
      <c r="I8" s="47">
        <v>0</v>
      </c>
      <c r="J8" s="46"/>
      <c r="K8" s="48" t="s">
        <v>74</v>
      </c>
      <c r="L8" s="49">
        <v>1.1918101252928593E-2</v>
      </c>
    </row>
    <row r="9" spans="2:12">
      <c r="B9" s="550" t="s">
        <v>22</v>
      </c>
      <c r="C9" s="46">
        <v>5</v>
      </c>
      <c r="D9" s="46">
        <v>3</v>
      </c>
      <c r="E9" s="46">
        <v>0</v>
      </c>
      <c r="F9" s="46">
        <v>1</v>
      </c>
      <c r="G9" s="46">
        <v>1</v>
      </c>
      <c r="H9" s="46">
        <v>0</v>
      </c>
      <c r="I9" s="47">
        <v>0</v>
      </c>
      <c r="J9" s="46"/>
      <c r="K9" s="48" t="s">
        <v>23</v>
      </c>
      <c r="L9" s="49">
        <v>1.701130691657329E-2</v>
      </c>
    </row>
    <row r="10" spans="2:12">
      <c r="B10" s="550" t="s">
        <v>137</v>
      </c>
      <c r="C10" s="46">
        <v>44</v>
      </c>
      <c r="D10" s="46">
        <v>25</v>
      </c>
      <c r="E10" s="46">
        <v>0</v>
      </c>
      <c r="F10" s="46">
        <v>5</v>
      </c>
      <c r="G10" s="46">
        <v>0</v>
      </c>
      <c r="H10" s="46">
        <v>7</v>
      </c>
      <c r="I10" s="47">
        <v>7</v>
      </c>
      <c r="J10" s="46"/>
      <c r="K10" s="48" t="s">
        <v>75</v>
      </c>
      <c r="L10" s="49">
        <v>1.9863502088214323E-2</v>
      </c>
    </row>
    <row r="11" spans="2:12">
      <c r="B11" s="550" t="s">
        <v>138</v>
      </c>
      <c r="C11" s="46">
        <v>2</v>
      </c>
      <c r="D11" s="46">
        <v>1</v>
      </c>
      <c r="E11" s="46">
        <v>0</v>
      </c>
      <c r="F11" s="46">
        <v>0</v>
      </c>
      <c r="G11" s="46">
        <v>0</v>
      </c>
      <c r="H11" s="46">
        <v>1</v>
      </c>
      <c r="I11" s="47">
        <v>0</v>
      </c>
      <c r="J11" s="46"/>
      <c r="K11" s="48" t="s">
        <v>25</v>
      </c>
      <c r="L11" s="49">
        <v>3.1883467454415809E-2</v>
      </c>
    </row>
    <row r="12" spans="2:12" ht="36">
      <c r="B12" s="550" t="s">
        <v>139</v>
      </c>
      <c r="C12" s="46">
        <v>4</v>
      </c>
      <c r="D12" s="46">
        <v>4</v>
      </c>
      <c r="E12" s="46">
        <v>0</v>
      </c>
      <c r="F12" s="46">
        <v>0</v>
      </c>
      <c r="G12" s="46">
        <v>0</v>
      </c>
      <c r="H12" s="46">
        <v>0</v>
      </c>
      <c r="I12" s="47">
        <v>0</v>
      </c>
      <c r="J12" s="46"/>
      <c r="K12" s="48" t="s">
        <v>29</v>
      </c>
      <c r="L12" s="49">
        <v>3.5448711418967098E-2</v>
      </c>
    </row>
    <row r="13" spans="2:12">
      <c r="B13" s="550" t="s">
        <v>30</v>
      </c>
      <c r="C13" s="46">
        <v>17</v>
      </c>
      <c r="D13" s="46">
        <v>12</v>
      </c>
      <c r="E13" s="46">
        <v>0</v>
      </c>
      <c r="F13" s="46">
        <v>1</v>
      </c>
      <c r="G13" s="46">
        <v>0</v>
      </c>
      <c r="H13" s="46">
        <v>4</v>
      </c>
      <c r="I13" s="47">
        <v>0</v>
      </c>
      <c r="J13" s="46"/>
      <c r="K13" s="48" t="s">
        <v>27</v>
      </c>
      <c r="L13" s="49">
        <v>3.6365488438423146E-2</v>
      </c>
    </row>
    <row r="14" spans="2:12">
      <c r="B14" s="550" t="s">
        <v>32</v>
      </c>
      <c r="C14" s="46">
        <v>3</v>
      </c>
      <c r="D14" s="46">
        <v>3</v>
      </c>
      <c r="E14" s="46">
        <v>0</v>
      </c>
      <c r="F14" s="46">
        <v>0</v>
      </c>
      <c r="G14" s="46">
        <v>0</v>
      </c>
      <c r="H14" s="46">
        <v>0</v>
      </c>
      <c r="I14" s="47">
        <v>0</v>
      </c>
      <c r="J14" s="46"/>
      <c r="K14" s="48" t="s">
        <v>33</v>
      </c>
      <c r="L14" s="49">
        <v>8.5565855149230929E-2</v>
      </c>
    </row>
    <row r="15" spans="2:12">
      <c r="B15" s="550" t="s">
        <v>36</v>
      </c>
      <c r="C15" s="46">
        <v>5</v>
      </c>
      <c r="D15" s="46">
        <v>5</v>
      </c>
      <c r="E15" s="46">
        <v>0</v>
      </c>
      <c r="F15" s="46">
        <v>0</v>
      </c>
      <c r="G15" s="46">
        <v>0</v>
      </c>
      <c r="H15" s="46">
        <v>0</v>
      </c>
      <c r="I15" s="47">
        <v>0</v>
      </c>
      <c r="J15" s="46"/>
      <c r="K15" s="48" t="s">
        <v>31</v>
      </c>
      <c r="L15" s="49">
        <v>8.617703982886829E-2</v>
      </c>
    </row>
    <row r="16" spans="2:12">
      <c r="B16" s="550" t="s">
        <v>175</v>
      </c>
      <c r="C16" s="46">
        <v>1</v>
      </c>
      <c r="D16" s="46">
        <v>1</v>
      </c>
      <c r="E16" s="46">
        <v>0</v>
      </c>
      <c r="F16" s="46">
        <v>0</v>
      </c>
      <c r="G16" s="46">
        <v>0</v>
      </c>
      <c r="H16" s="46">
        <v>0</v>
      </c>
      <c r="I16" s="47">
        <v>0</v>
      </c>
      <c r="J16" s="46"/>
      <c r="K16" s="48" t="s">
        <v>35</v>
      </c>
      <c r="L16" s="49">
        <v>0.13924824284404605</v>
      </c>
    </row>
    <row r="17" spans="2:12" ht="24">
      <c r="B17" s="550" t="s">
        <v>140</v>
      </c>
      <c r="C17" s="46">
        <v>66</v>
      </c>
      <c r="D17" s="46">
        <v>44</v>
      </c>
      <c r="E17" s="46">
        <v>0</v>
      </c>
      <c r="F17" s="46">
        <v>3</v>
      </c>
      <c r="G17" s="46">
        <v>5</v>
      </c>
      <c r="H17" s="46">
        <v>13</v>
      </c>
      <c r="I17" s="47">
        <v>1</v>
      </c>
      <c r="J17" s="46"/>
      <c r="K17" s="48" t="s">
        <v>37</v>
      </c>
      <c r="L17" s="49">
        <v>0.40389120912702453</v>
      </c>
    </row>
    <row r="18" spans="2:12">
      <c r="B18" s="550" t="s">
        <v>40</v>
      </c>
      <c r="C18" s="46">
        <v>1</v>
      </c>
      <c r="D18" s="46">
        <v>1</v>
      </c>
      <c r="E18" s="46">
        <v>0</v>
      </c>
      <c r="F18" s="46">
        <v>0</v>
      </c>
      <c r="G18" s="46">
        <v>0</v>
      </c>
      <c r="H18" s="46">
        <v>0</v>
      </c>
      <c r="I18" s="47">
        <v>0</v>
      </c>
      <c r="J18" s="46"/>
      <c r="K18" s="39"/>
    </row>
    <row r="19" spans="2:12">
      <c r="B19" s="550" t="s">
        <v>44</v>
      </c>
      <c r="C19" s="46">
        <v>25</v>
      </c>
      <c r="D19" s="46">
        <v>20</v>
      </c>
      <c r="E19" s="46">
        <v>0</v>
      </c>
      <c r="F19" s="46">
        <v>1</v>
      </c>
      <c r="G19" s="46">
        <v>2</v>
      </c>
      <c r="H19" s="46">
        <v>2</v>
      </c>
      <c r="I19" s="47">
        <v>0</v>
      </c>
      <c r="J19" s="46"/>
      <c r="K19" s="39"/>
    </row>
    <row r="20" spans="2:12">
      <c r="B20" s="550" t="s">
        <v>45</v>
      </c>
      <c r="C20" s="46">
        <v>2</v>
      </c>
      <c r="D20" s="46">
        <v>2</v>
      </c>
      <c r="E20" s="46">
        <v>0</v>
      </c>
      <c r="F20" s="46">
        <v>0</v>
      </c>
      <c r="G20" s="46">
        <v>0</v>
      </c>
      <c r="H20" s="46">
        <v>0</v>
      </c>
      <c r="I20" s="47">
        <v>0</v>
      </c>
      <c r="J20" s="46"/>
      <c r="K20" s="39"/>
    </row>
    <row r="21" spans="2:12">
      <c r="B21" s="550" t="s">
        <v>46</v>
      </c>
      <c r="C21" s="46">
        <v>23</v>
      </c>
      <c r="D21" s="46">
        <v>18</v>
      </c>
      <c r="E21" s="46">
        <v>0</v>
      </c>
      <c r="F21" s="46">
        <v>1</v>
      </c>
      <c r="G21" s="46">
        <v>1</v>
      </c>
      <c r="H21" s="46">
        <v>3</v>
      </c>
      <c r="I21" s="47">
        <v>0</v>
      </c>
      <c r="J21" s="46"/>
      <c r="K21" s="39"/>
    </row>
    <row r="22" spans="2:12">
      <c r="B22" s="550" t="s">
        <v>47</v>
      </c>
      <c r="C22" s="46">
        <v>2</v>
      </c>
      <c r="D22" s="46">
        <v>1</v>
      </c>
      <c r="E22" s="46">
        <v>0</v>
      </c>
      <c r="F22" s="46">
        <v>0</v>
      </c>
      <c r="G22" s="46">
        <v>0</v>
      </c>
      <c r="H22" s="46">
        <v>0</v>
      </c>
      <c r="I22" s="47">
        <v>1</v>
      </c>
      <c r="J22" s="46"/>
      <c r="K22" s="39"/>
    </row>
    <row r="23" spans="2:12">
      <c r="B23" s="550" t="s">
        <v>48</v>
      </c>
      <c r="C23" s="46">
        <v>17</v>
      </c>
      <c r="D23" s="46">
        <v>7</v>
      </c>
      <c r="E23" s="46">
        <v>1</v>
      </c>
      <c r="F23" s="46">
        <v>1</v>
      </c>
      <c r="G23" s="46">
        <v>2</v>
      </c>
      <c r="H23" s="46">
        <v>5</v>
      </c>
      <c r="I23" s="47">
        <v>1</v>
      </c>
      <c r="J23" s="46"/>
      <c r="K23" s="39"/>
    </row>
    <row r="24" spans="2:12">
      <c r="B24" s="550" t="s">
        <v>50</v>
      </c>
      <c r="C24" s="46">
        <v>5</v>
      </c>
      <c r="D24" s="46">
        <v>3</v>
      </c>
      <c r="E24" s="46">
        <v>0</v>
      </c>
      <c r="F24" s="46">
        <v>1</v>
      </c>
      <c r="G24" s="46">
        <v>0</v>
      </c>
      <c r="H24" s="46">
        <v>1</v>
      </c>
      <c r="I24" s="47">
        <v>0</v>
      </c>
      <c r="J24" s="46"/>
      <c r="K24" s="39"/>
    </row>
    <row r="25" spans="2:12">
      <c r="B25" s="550" t="s">
        <v>51</v>
      </c>
      <c r="C25" s="46">
        <v>1</v>
      </c>
      <c r="D25" s="46">
        <v>1</v>
      </c>
      <c r="E25" s="46">
        <v>0</v>
      </c>
      <c r="F25" s="46">
        <v>0</v>
      </c>
      <c r="G25" s="46">
        <v>0</v>
      </c>
      <c r="H25" s="46">
        <v>0</v>
      </c>
      <c r="I25" s="47">
        <v>0</v>
      </c>
      <c r="J25" s="46"/>
      <c r="K25" s="39"/>
    </row>
    <row r="26" spans="2:12">
      <c r="B26" s="550" t="s">
        <v>29</v>
      </c>
      <c r="C26" s="46">
        <v>348</v>
      </c>
      <c r="D26" s="46">
        <v>250</v>
      </c>
      <c r="E26" s="46">
        <v>7</v>
      </c>
      <c r="F26" s="46">
        <v>16</v>
      </c>
      <c r="G26" s="46">
        <v>6</v>
      </c>
      <c r="H26" s="46">
        <v>62</v>
      </c>
      <c r="I26" s="47">
        <v>7</v>
      </c>
      <c r="J26" s="46"/>
      <c r="K26" s="39"/>
    </row>
    <row r="27" spans="2:12" ht="24">
      <c r="B27" s="550" t="s">
        <v>19</v>
      </c>
      <c r="C27" s="46">
        <v>100</v>
      </c>
      <c r="D27" s="46">
        <v>70</v>
      </c>
      <c r="E27" s="46">
        <v>4</v>
      </c>
      <c r="F27" s="46">
        <v>4</v>
      </c>
      <c r="G27" s="46">
        <v>9</v>
      </c>
      <c r="H27" s="46">
        <v>9</v>
      </c>
      <c r="I27" s="47">
        <v>4</v>
      </c>
      <c r="J27" s="46"/>
      <c r="K27" s="39"/>
    </row>
    <row r="28" spans="2:12" ht="24">
      <c r="B28" s="550" t="s">
        <v>37</v>
      </c>
      <c r="C28" s="46">
        <v>3965</v>
      </c>
      <c r="D28" s="46">
        <v>2504</v>
      </c>
      <c r="E28" s="46">
        <v>106</v>
      </c>
      <c r="F28" s="46">
        <v>340</v>
      </c>
      <c r="G28" s="46">
        <v>208</v>
      </c>
      <c r="H28" s="46">
        <v>667</v>
      </c>
      <c r="I28" s="47">
        <v>140</v>
      </c>
      <c r="J28" s="46"/>
      <c r="K28" s="39"/>
    </row>
    <row r="29" spans="2:12">
      <c r="B29" s="550" t="s">
        <v>52</v>
      </c>
      <c r="C29" s="46">
        <v>9</v>
      </c>
      <c r="D29" s="46">
        <v>7</v>
      </c>
      <c r="E29" s="46">
        <v>0</v>
      </c>
      <c r="F29" s="46">
        <v>0</v>
      </c>
      <c r="G29" s="46">
        <v>1</v>
      </c>
      <c r="H29" s="46">
        <v>1</v>
      </c>
      <c r="I29" s="47">
        <v>0</v>
      </c>
      <c r="J29" s="46"/>
      <c r="K29" s="39"/>
    </row>
    <row r="30" spans="2:12">
      <c r="B30" s="550" t="s">
        <v>53</v>
      </c>
      <c r="C30" s="46">
        <v>52</v>
      </c>
      <c r="D30" s="46">
        <v>34</v>
      </c>
      <c r="E30" s="46">
        <v>1</v>
      </c>
      <c r="F30" s="46">
        <v>2</v>
      </c>
      <c r="G30" s="46">
        <v>1</v>
      </c>
      <c r="H30" s="46">
        <v>9</v>
      </c>
      <c r="I30" s="47">
        <v>5</v>
      </c>
      <c r="J30" s="46"/>
      <c r="K30" s="39"/>
    </row>
    <row r="31" spans="2:12">
      <c r="B31" s="550" t="s">
        <v>54</v>
      </c>
      <c r="C31" s="46">
        <v>6</v>
      </c>
      <c r="D31" s="46">
        <v>2</v>
      </c>
      <c r="E31" s="46">
        <v>1</v>
      </c>
      <c r="F31" s="46">
        <v>0</v>
      </c>
      <c r="G31" s="46">
        <v>1</v>
      </c>
      <c r="H31" s="46">
        <v>1</v>
      </c>
      <c r="I31" s="47">
        <v>1</v>
      </c>
      <c r="J31" s="46"/>
      <c r="K31" s="39"/>
    </row>
    <row r="32" spans="2:12">
      <c r="B32" s="550" t="s">
        <v>55</v>
      </c>
      <c r="C32" s="46">
        <v>40</v>
      </c>
      <c r="D32" s="46">
        <v>24</v>
      </c>
      <c r="E32" s="46">
        <v>2</v>
      </c>
      <c r="F32" s="46">
        <v>3</v>
      </c>
      <c r="G32" s="46">
        <v>4</v>
      </c>
      <c r="H32" s="46">
        <v>5</v>
      </c>
      <c r="I32" s="47">
        <v>2</v>
      </c>
      <c r="J32" s="46"/>
      <c r="K32" s="39"/>
    </row>
    <row r="33" spans="2:18">
      <c r="B33" s="550" t="s">
        <v>33</v>
      </c>
      <c r="C33" s="46">
        <v>840</v>
      </c>
      <c r="D33" s="46">
        <v>556</v>
      </c>
      <c r="E33" s="46">
        <v>34</v>
      </c>
      <c r="F33" s="46">
        <v>44</v>
      </c>
      <c r="G33" s="46">
        <v>48</v>
      </c>
      <c r="H33" s="46">
        <v>130</v>
      </c>
      <c r="I33" s="47">
        <v>28</v>
      </c>
      <c r="J33" s="46"/>
      <c r="K33" s="39"/>
    </row>
    <row r="34" spans="2:18" ht="24">
      <c r="B34" s="550" t="s">
        <v>57</v>
      </c>
      <c r="C34" s="46">
        <v>1</v>
      </c>
      <c r="D34" s="46">
        <v>0</v>
      </c>
      <c r="E34" s="46">
        <v>0</v>
      </c>
      <c r="F34" s="46">
        <v>0</v>
      </c>
      <c r="G34" s="46">
        <v>1</v>
      </c>
      <c r="H34" s="46">
        <v>0</v>
      </c>
      <c r="I34" s="47">
        <v>0</v>
      </c>
      <c r="J34" s="46"/>
      <c r="K34" s="39"/>
    </row>
    <row r="35" spans="2:18">
      <c r="B35" s="550" t="s">
        <v>58</v>
      </c>
      <c r="C35" s="46">
        <v>6</v>
      </c>
      <c r="D35" s="46">
        <v>3</v>
      </c>
      <c r="E35" s="46">
        <v>0</v>
      </c>
      <c r="F35" s="46">
        <v>0</v>
      </c>
      <c r="G35" s="46">
        <v>0</v>
      </c>
      <c r="H35" s="46">
        <v>3</v>
      </c>
      <c r="I35" s="47">
        <v>0</v>
      </c>
      <c r="J35" s="46"/>
      <c r="K35" s="39"/>
    </row>
    <row r="36" spans="2:18">
      <c r="B36" s="550" t="s">
        <v>142</v>
      </c>
      <c r="C36" s="46">
        <v>95</v>
      </c>
      <c r="D36" s="46">
        <v>69</v>
      </c>
      <c r="E36" s="46">
        <v>2</v>
      </c>
      <c r="F36" s="46">
        <v>7</v>
      </c>
      <c r="G36" s="46">
        <v>3</v>
      </c>
      <c r="H36" s="46">
        <v>13</v>
      </c>
      <c r="I36" s="47">
        <v>1</v>
      </c>
      <c r="J36" s="46"/>
      <c r="K36" s="39"/>
    </row>
    <row r="37" spans="2:18">
      <c r="B37" s="550" t="s">
        <v>178</v>
      </c>
      <c r="C37" s="46">
        <v>1</v>
      </c>
      <c r="D37" s="46">
        <v>1</v>
      </c>
      <c r="E37" s="46">
        <v>0</v>
      </c>
      <c r="F37" s="46">
        <v>0</v>
      </c>
      <c r="G37" s="46">
        <v>0</v>
      </c>
      <c r="H37" s="46">
        <v>0</v>
      </c>
      <c r="I37" s="47">
        <v>0</v>
      </c>
      <c r="J37" s="46"/>
      <c r="K37" s="39"/>
    </row>
    <row r="38" spans="2:18">
      <c r="B38" s="550" t="s">
        <v>21</v>
      </c>
      <c r="C38" s="46">
        <v>84</v>
      </c>
      <c r="D38" s="46">
        <v>48</v>
      </c>
      <c r="E38" s="46">
        <v>4</v>
      </c>
      <c r="F38" s="46">
        <v>5</v>
      </c>
      <c r="G38" s="46">
        <v>7</v>
      </c>
      <c r="H38" s="46">
        <v>16</v>
      </c>
      <c r="I38" s="47">
        <v>4</v>
      </c>
      <c r="J38" s="46"/>
      <c r="K38" s="39"/>
    </row>
    <row r="39" spans="2:18" ht="24">
      <c r="B39" s="550" t="s">
        <v>61</v>
      </c>
      <c r="C39" s="46">
        <v>9</v>
      </c>
      <c r="D39" s="46">
        <v>9</v>
      </c>
      <c r="E39" s="46">
        <v>0</v>
      </c>
      <c r="F39" s="46">
        <v>0</v>
      </c>
      <c r="G39" s="46">
        <v>0</v>
      </c>
      <c r="H39" s="46">
        <v>0</v>
      </c>
      <c r="I39" s="47">
        <v>0</v>
      </c>
      <c r="J39" s="46"/>
      <c r="K39" s="39"/>
    </row>
    <row r="40" spans="2:18" ht="24">
      <c r="B40" s="550" t="s">
        <v>62</v>
      </c>
      <c r="C40" s="46">
        <v>3</v>
      </c>
      <c r="D40" s="46">
        <v>3</v>
      </c>
      <c r="E40" s="46">
        <v>0</v>
      </c>
      <c r="F40" s="46">
        <v>0</v>
      </c>
      <c r="G40" s="46">
        <v>0</v>
      </c>
      <c r="H40" s="46">
        <v>0</v>
      </c>
      <c r="I40" s="47">
        <v>0</v>
      </c>
      <c r="J40" s="46"/>
      <c r="K40" s="39"/>
    </row>
    <row r="41" spans="2:18">
      <c r="B41" s="550" t="s">
        <v>63</v>
      </c>
      <c r="C41" s="46">
        <v>3</v>
      </c>
      <c r="D41" s="46">
        <v>3</v>
      </c>
      <c r="E41" s="46">
        <v>0</v>
      </c>
      <c r="F41" s="46">
        <v>0</v>
      </c>
      <c r="G41" s="46">
        <v>0</v>
      </c>
      <c r="H41" s="46">
        <v>0</v>
      </c>
      <c r="I41" s="47">
        <v>0</v>
      </c>
      <c r="J41" s="46"/>
      <c r="K41" s="39"/>
    </row>
    <row r="42" spans="2:18">
      <c r="B42" s="550" t="s">
        <v>64</v>
      </c>
      <c r="C42" s="46">
        <v>67</v>
      </c>
      <c r="D42" s="46">
        <v>51</v>
      </c>
      <c r="E42" s="46">
        <v>0</v>
      </c>
      <c r="F42" s="46">
        <v>0</v>
      </c>
      <c r="G42" s="46">
        <v>4</v>
      </c>
      <c r="H42" s="46">
        <v>12</v>
      </c>
      <c r="I42" s="47">
        <v>0</v>
      </c>
      <c r="J42" s="46"/>
      <c r="K42" s="39"/>
    </row>
    <row r="43" spans="2:18" ht="24">
      <c r="B43" s="550" t="s">
        <v>65</v>
      </c>
      <c r="C43" s="46">
        <v>2</v>
      </c>
      <c r="D43" s="46">
        <v>1</v>
      </c>
      <c r="E43" s="46">
        <v>0</v>
      </c>
      <c r="F43" s="46">
        <v>0</v>
      </c>
      <c r="G43" s="46">
        <v>0</v>
      </c>
      <c r="H43" s="46">
        <v>0</v>
      </c>
      <c r="I43" s="47">
        <v>1</v>
      </c>
      <c r="J43" s="46"/>
      <c r="K43" s="618" t="s">
        <v>59</v>
      </c>
      <c r="L43" s="618"/>
      <c r="M43" s="618"/>
      <c r="N43" s="618"/>
      <c r="O43" s="618"/>
      <c r="P43" s="618"/>
      <c r="Q43" s="618"/>
      <c r="R43" s="618"/>
    </row>
    <row r="44" spans="2:18">
      <c r="B44" s="550" t="s">
        <v>66</v>
      </c>
      <c r="C44" s="46">
        <v>3</v>
      </c>
      <c r="D44" s="46">
        <v>2</v>
      </c>
      <c r="E44" s="46">
        <v>1</v>
      </c>
      <c r="F44" s="46">
        <v>0</v>
      </c>
      <c r="G44" s="46">
        <v>0</v>
      </c>
      <c r="H44" s="46">
        <v>0</v>
      </c>
      <c r="I44" s="47">
        <v>0</v>
      </c>
      <c r="J44" s="46"/>
      <c r="K44" s="39"/>
    </row>
    <row r="45" spans="2:18">
      <c r="B45" s="550" t="s">
        <v>67</v>
      </c>
      <c r="C45" s="46">
        <v>1</v>
      </c>
      <c r="D45" s="46">
        <v>1</v>
      </c>
      <c r="E45" s="46">
        <v>0</v>
      </c>
      <c r="F45" s="46">
        <v>0</v>
      </c>
      <c r="G45" s="46">
        <v>0</v>
      </c>
      <c r="H45" s="46">
        <v>0</v>
      </c>
      <c r="I45" s="47">
        <v>0</v>
      </c>
      <c r="J45" s="46"/>
      <c r="K45" s="39"/>
    </row>
    <row r="46" spans="2:18">
      <c r="B46" s="550" t="s">
        <v>68</v>
      </c>
      <c r="C46" s="46">
        <v>23</v>
      </c>
      <c r="D46" s="46">
        <v>17</v>
      </c>
      <c r="E46" s="46">
        <v>0</v>
      </c>
      <c r="F46" s="46">
        <v>2</v>
      </c>
      <c r="G46" s="46">
        <v>0</v>
      </c>
      <c r="H46" s="46">
        <v>4</v>
      </c>
      <c r="I46" s="47">
        <v>0</v>
      </c>
      <c r="J46" s="46"/>
      <c r="K46" s="39"/>
    </row>
    <row r="47" spans="2:18">
      <c r="B47" s="550" t="s">
        <v>69</v>
      </c>
      <c r="C47" s="46">
        <v>8</v>
      </c>
      <c r="D47" s="46">
        <v>3</v>
      </c>
      <c r="E47" s="46">
        <v>0</v>
      </c>
      <c r="F47" s="46">
        <v>2</v>
      </c>
      <c r="G47" s="46">
        <v>1</v>
      </c>
      <c r="H47" s="46">
        <v>2</v>
      </c>
      <c r="I47" s="47">
        <v>0</v>
      </c>
      <c r="J47" s="46"/>
      <c r="K47" s="39"/>
    </row>
    <row r="48" spans="2:18">
      <c r="B48" s="550" t="s">
        <v>70</v>
      </c>
      <c r="C48" s="46">
        <v>13</v>
      </c>
      <c r="D48" s="46">
        <v>10</v>
      </c>
      <c r="E48" s="46">
        <v>0</v>
      </c>
      <c r="F48" s="46">
        <v>0</v>
      </c>
      <c r="G48" s="46">
        <v>0</v>
      </c>
      <c r="H48" s="46">
        <v>2</v>
      </c>
      <c r="I48" s="47">
        <v>1</v>
      </c>
      <c r="J48" s="46"/>
      <c r="K48" s="39"/>
    </row>
    <row r="49" spans="2:10">
      <c r="B49" s="550" t="s">
        <v>145</v>
      </c>
      <c r="C49" s="46">
        <v>1</v>
      </c>
      <c r="D49" s="46">
        <v>1</v>
      </c>
      <c r="E49" s="46">
        <v>0</v>
      </c>
      <c r="F49" s="46">
        <v>0</v>
      </c>
      <c r="G49" s="46">
        <v>0</v>
      </c>
      <c r="H49" s="46">
        <v>0</v>
      </c>
      <c r="I49" s="47">
        <v>0</v>
      </c>
      <c r="J49" s="46"/>
    </row>
    <row r="50" spans="2:10" ht="24">
      <c r="B50" s="550" t="s">
        <v>71</v>
      </c>
      <c r="C50" s="46">
        <v>3</v>
      </c>
      <c r="D50" s="46">
        <v>2</v>
      </c>
      <c r="E50" s="46">
        <v>0</v>
      </c>
      <c r="F50" s="46">
        <v>0</v>
      </c>
      <c r="G50" s="46">
        <v>1</v>
      </c>
      <c r="H50" s="46">
        <v>0</v>
      </c>
      <c r="I50" s="47">
        <v>0</v>
      </c>
      <c r="J50" s="46"/>
    </row>
    <row r="51" spans="2:10">
      <c r="B51" s="550" t="s">
        <v>72</v>
      </c>
      <c r="C51" s="46">
        <v>4</v>
      </c>
      <c r="D51" s="46">
        <v>4</v>
      </c>
      <c r="E51" s="46">
        <v>0</v>
      </c>
      <c r="F51" s="46">
        <v>0</v>
      </c>
      <c r="G51" s="46">
        <v>0</v>
      </c>
      <c r="H51" s="46">
        <v>0</v>
      </c>
      <c r="I51" s="47">
        <v>0</v>
      </c>
      <c r="J51" s="46"/>
    </row>
    <row r="52" spans="2:10">
      <c r="B52" s="550" t="s">
        <v>146</v>
      </c>
      <c r="C52" s="46">
        <v>1</v>
      </c>
      <c r="D52" s="46">
        <v>1</v>
      </c>
      <c r="E52" s="46">
        <v>0</v>
      </c>
      <c r="F52" s="46">
        <v>0</v>
      </c>
      <c r="G52" s="46">
        <v>0</v>
      </c>
      <c r="H52" s="46">
        <v>0</v>
      </c>
      <c r="I52" s="47">
        <v>0</v>
      </c>
      <c r="J52" s="46"/>
    </row>
    <row r="53" spans="2:10" ht="24">
      <c r="B53" s="550" t="s">
        <v>73</v>
      </c>
      <c r="C53" s="46">
        <v>34</v>
      </c>
      <c r="D53" s="46">
        <v>25</v>
      </c>
      <c r="E53" s="46">
        <v>1</v>
      </c>
      <c r="F53" s="46">
        <v>1</v>
      </c>
      <c r="G53" s="46">
        <v>3</v>
      </c>
      <c r="H53" s="46">
        <v>2</v>
      </c>
      <c r="I53" s="47">
        <v>2</v>
      </c>
      <c r="J53" s="46"/>
    </row>
    <row r="54" spans="2:10" ht="24">
      <c r="B54" s="550" t="s">
        <v>74</v>
      </c>
      <c r="C54" s="46">
        <v>117</v>
      </c>
      <c r="D54" s="46">
        <v>64</v>
      </c>
      <c r="E54" s="46">
        <v>7</v>
      </c>
      <c r="F54" s="46">
        <v>13</v>
      </c>
      <c r="G54" s="46">
        <v>10</v>
      </c>
      <c r="H54" s="46">
        <v>18</v>
      </c>
      <c r="I54" s="47">
        <v>5</v>
      </c>
      <c r="J54" s="46"/>
    </row>
    <row r="55" spans="2:10">
      <c r="B55" s="550" t="s">
        <v>25</v>
      </c>
      <c r="C55" s="46">
        <v>313</v>
      </c>
      <c r="D55" s="46">
        <v>163</v>
      </c>
      <c r="E55" s="46">
        <v>13</v>
      </c>
      <c r="F55" s="46">
        <v>37</v>
      </c>
      <c r="G55" s="46">
        <v>16</v>
      </c>
      <c r="H55" s="46">
        <v>68</v>
      </c>
      <c r="I55" s="47">
        <v>16</v>
      </c>
      <c r="J55" s="46"/>
    </row>
    <row r="56" spans="2:10">
      <c r="B56" s="550" t="s">
        <v>75</v>
      </c>
      <c r="C56" s="46">
        <v>195</v>
      </c>
      <c r="D56" s="46">
        <v>133</v>
      </c>
      <c r="E56" s="46">
        <v>6</v>
      </c>
      <c r="F56" s="46">
        <v>12</v>
      </c>
      <c r="G56" s="46">
        <v>10</v>
      </c>
      <c r="H56" s="46">
        <v>26</v>
      </c>
      <c r="I56" s="47">
        <v>8</v>
      </c>
      <c r="J56" s="46"/>
    </row>
    <row r="57" spans="2:10">
      <c r="B57" s="550" t="s">
        <v>76</v>
      </c>
      <c r="C57" s="46">
        <v>3</v>
      </c>
      <c r="D57" s="46">
        <v>2</v>
      </c>
      <c r="E57" s="46">
        <v>0</v>
      </c>
      <c r="F57" s="46">
        <v>0</v>
      </c>
      <c r="G57" s="46">
        <v>0</v>
      </c>
      <c r="H57" s="46">
        <v>0</v>
      </c>
      <c r="I57" s="47">
        <v>1</v>
      </c>
      <c r="J57" s="46"/>
    </row>
    <row r="58" spans="2:10">
      <c r="B58" s="550" t="s">
        <v>77</v>
      </c>
      <c r="C58" s="46">
        <v>42</v>
      </c>
      <c r="D58" s="46">
        <v>20</v>
      </c>
      <c r="E58" s="46">
        <v>1</v>
      </c>
      <c r="F58" s="46">
        <v>3</v>
      </c>
      <c r="G58" s="46">
        <v>2</v>
      </c>
      <c r="H58" s="46">
        <v>14</v>
      </c>
      <c r="I58" s="47">
        <v>2</v>
      </c>
      <c r="J58" s="46"/>
    </row>
    <row r="59" spans="2:10">
      <c r="B59" s="550" t="s">
        <v>147</v>
      </c>
      <c r="C59" s="46">
        <v>6</v>
      </c>
      <c r="D59" s="46">
        <v>6</v>
      </c>
      <c r="E59" s="46">
        <v>0</v>
      </c>
      <c r="F59" s="46">
        <v>0</v>
      </c>
      <c r="G59" s="46">
        <v>0</v>
      </c>
      <c r="H59" s="46">
        <v>0</v>
      </c>
      <c r="I59" s="47">
        <v>0</v>
      </c>
      <c r="J59" s="46"/>
    </row>
    <row r="60" spans="2:10">
      <c r="B60" s="550" t="s">
        <v>148</v>
      </c>
      <c r="C60" s="46">
        <v>5</v>
      </c>
      <c r="D60" s="46">
        <v>2</v>
      </c>
      <c r="E60" s="46">
        <v>1</v>
      </c>
      <c r="F60" s="46">
        <v>0</v>
      </c>
      <c r="G60" s="46">
        <v>1</v>
      </c>
      <c r="H60" s="46">
        <v>1</v>
      </c>
      <c r="I60" s="47">
        <v>0</v>
      </c>
      <c r="J60" s="46"/>
    </row>
    <row r="61" spans="2:10">
      <c r="B61" s="550" t="s">
        <v>35</v>
      </c>
      <c r="C61" s="46">
        <v>1367</v>
      </c>
      <c r="D61" s="46">
        <v>833</v>
      </c>
      <c r="E61" s="46">
        <v>50</v>
      </c>
      <c r="F61" s="46">
        <v>84</v>
      </c>
      <c r="G61" s="46">
        <v>93</v>
      </c>
      <c r="H61" s="46">
        <v>256</v>
      </c>
      <c r="I61" s="47">
        <v>51</v>
      </c>
      <c r="J61" s="46"/>
    </row>
    <row r="62" spans="2:10">
      <c r="B62" s="550" t="s">
        <v>80</v>
      </c>
      <c r="C62" s="46">
        <v>78</v>
      </c>
      <c r="D62" s="46">
        <v>47</v>
      </c>
      <c r="E62" s="46">
        <v>6</v>
      </c>
      <c r="F62" s="46">
        <v>3</v>
      </c>
      <c r="G62" s="46">
        <v>6</v>
      </c>
      <c r="H62" s="46">
        <v>10</v>
      </c>
      <c r="I62" s="47">
        <v>6</v>
      </c>
      <c r="J62" s="46"/>
    </row>
    <row r="63" spans="2:10">
      <c r="B63" s="550" t="s">
        <v>27</v>
      </c>
      <c r="C63" s="46">
        <v>357</v>
      </c>
      <c r="D63" s="46">
        <v>206</v>
      </c>
      <c r="E63" s="46">
        <v>25</v>
      </c>
      <c r="F63" s="46">
        <v>24</v>
      </c>
      <c r="G63" s="46">
        <v>18</v>
      </c>
      <c r="H63" s="46">
        <v>75</v>
      </c>
      <c r="I63" s="47">
        <v>9</v>
      </c>
      <c r="J63" s="46"/>
    </row>
    <row r="64" spans="2:10">
      <c r="B64" s="550" t="s">
        <v>23</v>
      </c>
      <c r="C64" s="46">
        <v>167</v>
      </c>
      <c r="D64" s="46">
        <v>116</v>
      </c>
      <c r="E64" s="46">
        <v>0</v>
      </c>
      <c r="F64" s="46">
        <v>11</v>
      </c>
      <c r="G64" s="46">
        <v>4</v>
      </c>
      <c r="H64" s="46">
        <v>30</v>
      </c>
      <c r="I64" s="47">
        <v>6</v>
      </c>
      <c r="J64" s="46"/>
    </row>
    <row r="65" spans="2:10">
      <c r="B65" s="550" t="s">
        <v>31</v>
      </c>
      <c r="C65" s="46">
        <v>846</v>
      </c>
      <c r="D65" s="46">
        <v>545</v>
      </c>
      <c r="E65" s="46">
        <v>32</v>
      </c>
      <c r="F65" s="46">
        <v>53</v>
      </c>
      <c r="G65" s="46">
        <v>46</v>
      </c>
      <c r="H65" s="46">
        <v>139</v>
      </c>
      <c r="I65" s="47">
        <v>31</v>
      </c>
      <c r="J65" s="46"/>
    </row>
    <row r="66" spans="2:10" ht="15.75" thickBot="1">
      <c r="B66" s="551" t="s">
        <v>81</v>
      </c>
      <c r="C66" s="51">
        <v>250</v>
      </c>
      <c r="D66" s="51">
        <v>129</v>
      </c>
      <c r="E66" s="51">
        <v>23</v>
      </c>
      <c r="F66" s="51">
        <v>14</v>
      </c>
      <c r="G66" s="51">
        <v>8</v>
      </c>
      <c r="H66" s="51">
        <v>54</v>
      </c>
      <c r="I66" s="52">
        <v>22</v>
      </c>
      <c r="J66" s="46"/>
    </row>
    <row r="67" spans="2:10" ht="8.25" customHeight="1"/>
    <row r="68" spans="2:10" ht="13.5" customHeight="1">
      <c r="B68" s="618" t="s">
        <v>82</v>
      </c>
      <c r="C68" s="618"/>
      <c r="D68" s="618"/>
      <c r="E68" s="618"/>
      <c r="F68" s="618"/>
      <c r="G68" s="618"/>
      <c r="H68" s="618"/>
      <c r="I68" s="618"/>
      <c r="J68" s="444"/>
    </row>
    <row r="69" spans="2:10">
      <c r="B69" s="618" t="s">
        <v>59</v>
      </c>
      <c r="C69" s="618"/>
      <c r="D69" s="618"/>
      <c r="E69" s="618"/>
      <c r="F69" s="618"/>
      <c r="G69" s="618"/>
      <c r="H69" s="618"/>
      <c r="I69" s="618"/>
    </row>
  </sheetData>
  <mergeCells count="8">
    <mergeCell ref="K43:R43"/>
    <mergeCell ref="B68:I68"/>
    <mergeCell ref="B69:I69"/>
    <mergeCell ref="B1:I1"/>
    <mergeCell ref="B2:I2"/>
    <mergeCell ref="B4:B5"/>
    <mergeCell ref="C4:C5"/>
    <mergeCell ref="D4:I4"/>
  </mergeCells>
  <pageMargins left="0.7" right="0.7" top="0.75" bottom="0.75" header="0.3" footer="0.3"/>
  <pageSetup orientation="portrait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>
  <dimension ref="B1:Q36"/>
  <sheetViews>
    <sheetView showGridLines="0" workbookViewId="0">
      <selection activeCell="L28" sqref="L28"/>
    </sheetView>
  </sheetViews>
  <sheetFormatPr baseColWidth="10" defaultRowHeight="15"/>
  <cols>
    <col min="2" max="2" width="22" customWidth="1"/>
    <col min="3" max="3" width="10.85546875" customWidth="1"/>
    <col min="6" max="6" width="10.42578125" customWidth="1"/>
  </cols>
  <sheetData>
    <row r="1" spans="2:10">
      <c r="B1" s="615" t="s">
        <v>581</v>
      </c>
      <c r="C1" s="615"/>
      <c r="D1" s="615"/>
      <c r="E1" s="615"/>
      <c r="F1" s="615"/>
      <c r="G1" s="615"/>
      <c r="H1" s="615"/>
      <c r="I1" s="615"/>
    </row>
    <row r="2" spans="2:10">
      <c r="B2" s="619" t="s">
        <v>584</v>
      </c>
      <c r="C2" s="619"/>
      <c r="D2" s="619"/>
      <c r="E2" s="619"/>
      <c r="F2" s="619"/>
      <c r="G2" s="619"/>
      <c r="H2" s="619"/>
      <c r="I2" s="619"/>
    </row>
    <row r="3" spans="2:10" ht="15.75" thickBot="1"/>
    <row r="4" spans="2:10" ht="15.75" customHeight="1" thickBot="1">
      <c r="B4" s="857" t="s">
        <v>84</v>
      </c>
      <c r="C4" s="846" t="s">
        <v>9</v>
      </c>
      <c r="D4" s="859" t="s">
        <v>6</v>
      </c>
      <c r="E4" s="860"/>
      <c r="F4" s="860"/>
      <c r="G4" s="860"/>
      <c r="H4" s="860"/>
      <c r="I4" s="861"/>
      <c r="J4" s="66"/>
    </row>
    <row r="5" spans="2:10" ht="24.75" thickBot="1">
      <c r="B5" s="858"/>
      <c r="C5" s="853"/>
      <c r="D5" s="533" t="s">
        <v>480</v>
      </c>
      <c r="E5" s="533" t="s">
        <v>569</v>
      </c>
      <c r="F5" s="533" t="s">
        <v>570</v>
      </c>
      <c r="G5" s="533" t="s">
        <v>571</v>
      </c>
      <c r="H5" s="533" t="s">
        <v>572</v>
      </c>
      <c r="I5" s="532" t="s">
        <v>573</v>
      </c>
      <c r="J5" s="66"/>
    </row>
    <row r="6" spans="2:10">
      <c r="B6" s="67" t="s">
        <v>9</v>
      </c>
      <c r="C6" s="42">
        <f>SUM(D6:I6)</f>
        <v>9817.3716666666551</v>
      </c>
      <c r="D6" s="42">
        <f t="shared" ref="D6:I6" si="0">SUM(D7:D9)</f>
        <v>6184.9999999999854</v>
      </c>
      <c r="E6" s="42">
        <f t="shared" si="0"/>
        <v>328.37166666666661</v>
      </c>
      <c r="F6" s="42">
        <f t="shared" si="0"/>
        <v>703.99999999999977</v>
      </c>
      <c r="G6" s="42">
        <f t="shared" si="0"/>
        <v>533</v>
      </c>
      <c r="H6" s="42">
        <f t="shared" si="0"/>
        <v>1703.0000000000027</v>
      </c>
      <c r="I6" s="43">
        <f t="shared" si="0"/>
        <v>364.00000000000017</v>
      </c>
      <c r="J6" s="66"/>
    </row>
    <row r="7" spans="2:10" ht="15.75" customHeight="1">
      <c r="B7" s="232" t="s">
        <v>85</v>
      </c>
      <c r="C7" s="69">
        <f>SUM(D7:I7)</f>
        <v>6552.3376425121496</v>
      </c>
      <c r="D7" s="69">
        <v>4063.4060200173358</v>
      </c>
      <c r="E7" s="69">
        <v>225.18583333333328</v>
      </c>
      <c r="F7" s="69">
        <v>412.08753857870045</v>
      </c>
      <c r="G7" s="69">
        <v>383.38596491228071</v>
      </c>
      <c r="H7" s="69">
        <v>1219.8390118678024</v>
      </c>
      <c r="I7" s="70">
        <v>248.43327380269687</v>
      </c>
      <c r="J7" s="66"/>
    </row>
    <row r="8" spans="2:10" ht="24">
      <c r="B8" s="232" t="s">
        <v>86</v>
      </c>
      <c r="C8" s="69">
        <f t="shared" ref="C8:C9" si="1">SUM(D8:I8)</f>
        <v>2699.756225419776</v>
      </c>
      <c r="D8" s="69">
        <v>1723.5289797212135</v>
      </c>
      <c r="E8" s="69">
        <v>94.172499999999999</v>
      </c>
      <c r="F8" s="69">
        <v>268.57653613371264</v>
      </c>
      <c r="G8" s="69">
        <v>138.18518518518519</v>
      </c>
      <c r="H8" s="69">
        <v>378.22488091629219</v>
      </c>
      <c r="I8" s="70">
        <v>97.068143463372422</v>
      </c>
      <c r="J8" s="66"/>
    </row>
    <row r="9" spans="2:10" ht="15.75" thickBot="1">
      <c r="B9" s="234" t="s">
        <v>87</v>
      </c>
      <c r="C9" s="72">
        <f t="shared" si="1"/>
        <v>565.27779873472934</v>
      </c>
      <c r="D9" s="72">
        <v>398.06500026143618</v>
      </c>
      <c r="E9" s="72">
        <v>9.0133333333333336</v>
      </c>
      <c r="F9" s="72">
        <v>23.335925287586679</v>
      </c>
      <c r="G9" s="72">
        <v>11.428849902534113</v>
      </c>
      <c r="H9" s="72">
        <v>104.93610721590812</v>
      </c>
      <c r="I9" s="73">
        <v>18.498582733930849</v>
      </c>
      <c r="J9" s="66"/>
    </row>
    <row r="10" spans="2:10" ht="8.25" customHeight="1"/>
    <row r="11" spans="2:10" ht="22.5" customHeight="1">
      <c r="B11" s="628"/>
      <c r="C11" s="628"/>
      <c r="D11" s="628"/>
      <c r="E11" s="628"/>
      <c r="F11" s="628"/>
      <c r="G11" s="628"/>
      <c r="H11" s="628"/>
      <c r="I11" s="628"/>
    </row>
    <row r="12" spans="2:10">
      <c r="B12" s="75"/>
    </row>
    <row r="13" spans="2:10">
      <c r="B13" s="75"/>
    </row>
    <row r="14" spans="2:10" ht="24.75">
      <c r="B14" s="77"/>
      <c r="C14" s="147" t="s">
        <v>9</v>
      </c>
      <c r="D14" s="220" t="s">
        <v>480</v>
      </c>
      <c r="E14" s="220" t="s">
        <v>569</v>
      </c>
      <c r="F14" s="220" t="s">
        <v>570</v>
      </c>
      <c r="G14" s="220" t="s">
        <v>571</v>
      </c>
      <c r="H14" s="220" t="s">
        <v>572</v>
      </c>
      <c r="I14" s="235" t="s">
        <v>573</v>
      </c>
    </row>
    <row r="15" spans="2:10">
      <c r="B15" s="81" t="s">
        <v>85</v>
      </c>
      <c r="C15" s="84">
        <f>+C7/C$6</f>
        <v>0.66742279552882611</v>
      </c>
      <c r="D15" s="84">
        <f>+D7/D$6</f>
        <v>0.65697752950967592</v>
      </c>
      <c r="E15" s="84">
        <f>+E7/E$6</f>
        <v>0.68576511371768778</v>
      </c>
      <c r="F15" s="84">
        <f>+F7/F$6</f>
        <v>0.58535161729929064</v>
      </c>
      <c r="G15" s="84">
        <f>+G7/G$6</f>
        <v>0.7192982456140351</v>
      </c>
      <c r="H15" s="84">
        <f t="shared" ref="H15:I15" si="2">+H7/H$6</f>
        <v>0.71628832170745771</v>
      </c>
      <c r="I15" s="84">
        <f t="shared" si="2"/>
        <v>0.68250899396345266</v>
      </c>
    </row>
    <row r="16" spans="2:10">
      <c r="B16" s="81" t="s">
        <v>86</v>
      </c>
      <c r="C16" s="84">
        <f>+C8/C$6</f>
        <v>0.27499786267503495</v>
      </c>
      <c r="D16" s="84">
        <f t="shared" ref="D16:I17" si="3">+D8/D$6</f>
        <v>0.27866272913843454</v>
      </c>
      <c r="E16" s="84">
        <f t="shared" si="3"/>
        <v>0.28678631428817958</v>
      </c>
      <c r="F16" s="84">
        <f t="shared" si="3"/>
        <v>0.38150076155356921</v>
      </c>
      <c r="G16" s="84">
        <f t="shared" si="3"/>
        <v>0.25925925925925924</v>
      </c>
      <c r="H16" s="84">
        <f t="shared" si="3"/>
        <v>0.22209329472477485</v>
      </c>
      <c r="I16" s="84">
        <f t="shared" si="3"/>
        <v>0.26667072380047357</v>
      </c>
    </row>
    <row r="17" spans="2:17">
      <c r="B17" s="81" t="s">
        <v>87</v>
      </c>
      <c r="C17" s="84">
        <f>+C9/C$6</f>
        <v>5.7579341796138918E-2</v>
      </c>
      <c r="D17" s="84">
        <f t="shared" si="3"/>
        <v>6.4359741351889585E-2</v>
      </c>
      <c r="E17" s="84">
        <f t="shared" si="3"/>
        <v>2.744857199413267E-2</v>
      </c>
      <c r="F17" s="84">
        <f t="shared" si="3"/>
        <v>3.3147621147140177E-2</v>
      </c>
      <c r="G17" s="84">
        <f t="shared" si="3"/>
        <v>2.1442495126705652E-2</v>
      </c>
      <c r="H17" s="84">
        <f t="shared" si="3"/>
        <v>6.1618383567767443E-2</v>
      </c>
      <c r="I17" s="84">
        <f t="shared" si="3"/>
        <v>5.0820282236073738E-2</v>
      </c>
    </row>
    <row r="20" spans="2:17" ht="8.25" customHeight="1"/>
    <row r="21" spans="2:17" ht="23.25" customHeight="1">
      <c r="L21" s="628"/>
      <c r="M21" s="628"/>
      <c r="N21" s="628"/>
      <c r="O21" s="628"/>
      <c r="P21" s="628"/>
      <c r="Q21" s="383"/>
    </row>
    <row r="22" spans="2:17">
      <c r="L22" s="628"/>
      <c r="M22" s="628"/>
      <c r="N22" s="628"/>
      <c r="O22" s="628"/>
      <c r="P22" s="628"/>
    </row>
    <row r="36" spans="2:9" ht="24.75" customHeight="1">
      <c r="B36" s="618" t="s">
        <v>82</v>
      </c>
      <c r="C36" s="618"/>
      <c r="D36" s="618"/>
      <c r="E36" s="618"/>
      <c r="F36" s="618"/>
      <c r="G36" s="618"/>
      <c r="H36" s="618"/>
      <c r="I36" s="618"/>
    </row>
  </sheetData>
  <mergeCells count="8">
    <mergeCell ref="L21:P22"/>
    <mergeCell ref="B36:I36"/>
    <mergeCell ref="B1:I1"/>
    <mergeCell ref="B2:I2"/>
    <mergeCell ref="B4:B5"/>
    <mergeCell ref="C4:C5"/>
    <mergeCell ref="D4:I4"/>
    <mergeCell ref="B11:I1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>
  <dimension ref="B1:T76"/>
  <sheetViews>
    <sheetView showGridLines="0" topLeftCell="C1" workbookViewId="0">
      <selection activeCell="J12" sqref="J12"/>
    </sheetView>
  </sheetViews>
  <sheetFormatPr baseColWidth="10" defaultRowHeight="15"/>
  <cols>
    <col min="2" max="2" width="17.85546875" style="53" customWidth="1"/>
    <col min="3" max="3" width="13" style="53" customWidth="1"/>
    <col min="4" max="9" width="13.5703125" customWidth="1"/>
  </cols>
  <sheetData>
    <row r="1" spans="2:11">
      <c r="B1" s="615" t="s">
        <v>583</v>
      </c>
      <c r="C1" s="615"/>
      <c r="D1" s="615"/>
      <c r="E1" s="615"/>
      <c r="F1" s="615"/>
      <c r="G1" s="615"/>
      <c r="H1" s="615"/>
      <c r="I1" s="615"/>
    </row>
    <row r="2" spans="2:11">
      <c r="B2" s="619" t="s">
        <v>568</v>
      </c>
      <c r="C2" s="619"/>
      <c r="D2" s="619"/>
      <c r="E2" s="619"/>
      <c r="F2" s="619"/>
      <c r="G2" s="619"/>
      <c r="H2" s="619"/>
      <c r="I2" s="619"/>
      <c r="J2" s="101"/>
      <c r="K2" s="102"/>
    </row>
    <row r="3" spans="2:11" ht="15.75" thickBot="1">
      <c r="B3" s="634"/>
      <c r="C3" s="634"/>
      <c r="D3" s="634"/>
      <c r="E3" s="634"/>
      <c r="F3" s="634"/>
      <c r="G3" s="634"/>
      <c r="H3" s="634"/>
      <c r="I3" s="634"/>
      <c r="J3" s="634"/>
      <c r="K3" s="102"/>
    </row>
    <row r="4" spans="2:11" ht="15.75" thickBot="1">
      <c r="B4" s="841" t="s">
        <v>89</v>
      </c>
      <c r="C4" s="846" t="s">
        <v>9</v>
      </c>
      <c r="D4" s="859" t="s">
        <v>6</v>
      </c>
      <c r="E4" s="860"/>
      <c r="F4" s="860"/>
      <c r="G4" s="860"/>
      <c r="H4" s="860"/>
      <c r="I4" s="861"/>
      <c r="K4" s="102"/>
    </row>
    <row r="5" spans="2:11" ht="24.75" thickBot="1">
      <c r="B5" s="842"/>
      <c r="C5" s="847"/>
      <c r="D5" s="533" t="s">
        <v>480</v>
      </c>
      <c r="E5" s="533" t="s">
        <v>569</v>
      </c>
      <c r="F5" s="533" t="s">
        <v>570</v>
      </c>
      <c r="G5" s="533" t="s">
        <v>571</v>
      </c>
      <c r="H5" s="533" t="s">
        <v>572</v>
      </c>
      <c r="I5" s="532" t="s">
        <v>573</v>
      </c>
      <c r="K5" s="102"/>
    </row>
    <row r="6" spans="2:11" ht="16.5" customHeight="1">
      <c r="B6" s="67" t="s">
        <v>9</v>
      </c>
      <c r="C6" s="103">
        <f>SUM(C7:C17)</f>
        <v>9817</v>
      </c>
      <c r="D6" s="103">
        <f>SUM(D7:D17)</f>
        <v>6185</v>
      </c>
      <c r="E6" s="103">
        <f t="shared" ref="E6:I6" si="0">SUM(E7:E17)</f>
        <v>328</v>
      </c>
      <c r="F6" s="103">
        <f t="shared" si="0"/>
        <v>704</v>
      </c>
      <c r="G6" s="103">
        <f t="shared" si="0"/>
        <v>533</v>
      </c>
      <c r="H6" s="103">
        <f t="shared" si="0"/>
        <v>1703</v>
      </c>
      <c r="I6" s="104">
        <f t="shared" si="0"/>
        <v>364</v>
      </c>
      <c r="K6" s="102"/>
    </row>
    <row r="7" spans="2:11" ht="18.75" customHeight="1">
      <c r="B7" s="232" t="s">
        <v>90</v>
      </c>
      <c r="C7" s="106">
        <f>SUM(D7:I7)</f>
        <v>6691</v>
      </c>
      <c r="D7" s="106">
        <v>4157</v>
      </c>
      <c r="E7" s="106">
        <v>227</v>
      </c>
      <c r="F7" s="106">
        <v>528</v>
      </c>
      <c r="G7" s="106">
        <v>374</v>
      </c>
      <c r="H7" s="106">
        <v>1137</v>
      </c>
      <c r="I7" s="107">
        <v>268</v>
      </c>
      <c r="K7" s="102"/>
    </row>
    <row r="8" spans="2:11" ht="18.75" customHeight="1">
      <c r="B8" s="232" t="s">
        <v>91</v>
      </c>
      <c r="C8" s="106">
        <f t="shared" ref="C8:C17" si="1">SUM(D8:I8)</f>
        <v>1267</v>
      </c>
      <c r="D8" s="106">
        <v>865</v>
      </c>
      <c r="E8" s="106">
        <v>23</v>
      </c>
      <c r="F8" s="106">
        <v>74</v>
      </c>
      <c r="G8" s="106">
        <v>67</v>
      </c>
      <c r="H8" s="106">
        <v>214</v>
      </c>
      <c r="I8" s="107">
        <v>24</v>
      </c>
      <c r="K8" s="102"/>
    </row>
    <row r="9" spans="2:11" ht="18.75" customHeight="1">
      <c r="B9" s="232" t="s">
        <v>92</v>
      </c>
      <c r="C9" s="106">
        <f t="shared" si="1"/>
        <v>969</v>
      </c>
      <c r="D9" s="106">
        <v>623</v>
      </c>
      <c r="E9" s="106">
        <v>39</v>
      </c>
      <c r="F9" s="106">
        <v>33</v>
      </c>
      <c r="G9" s="106">
        <v>60</v>
      </c>
      <c r="H9" s="106">
        <v>183</v>
      </c>
      <c r="I9" s="107">
        <v>31</v>
      </c>
      <c r="K9" s="102"/>
    </row>
    <row r="10" spans="2:11" ht="18.75" customHeight="1">
      <c r="B10" s="232" t="s">
        <v>93</v>
      </c>
      <c r="C10" s="106">
        <f t="shared" si="1"/>
        <v>406</v>
      </c>
      <c r="D10" s="106">
        <v>231</v>
      </c>
      <c r="E10" s="106">
        <v>14</v>
      </c>
      <c r="F10" s="106">
        <v>42</v>
      </c>
      <c r="G10" s="106">
        <v>18</v>
      </c>
      <c r="H10" s="106">
        <v>85</v>
      </c>
      <c r="I10" s="107">
        <v>16</v>
      </c>
      <c r="K10" s="102"/>
    </row>
    <row r="11" spans="2:11" ht="18.75" customHeight="1">
      <c r="B11" s="232" t="s">
        <v>94</v>
      </c>
      <c r="C11" s="106">
        <f t="shared" si="1"/>
        <v>79</v>
      </c>
      <c r="D11" s="106">
        <v>71</v>
      </c>
      <c r="E11" s="106">
        <v>0</v>
      </c>
      <c r="F11" s="106">
        <v>0</v>
      </c>
      <c r="G11" s="106">
        <v>0</v>
      </c>
      <c r="H11" s="106">
        <v>8</v>
      </c>
      <c r="I11" s="107">
        <v>0</v>
      </c>
      <c r="K11" s="102"/>
    </row>
    <row r="12" spans="2:11" ht="18.75" customHeight="1">
      <c r="B12" s="232" t="s">
        <v>95</v>
      </c>
      <c r="C12" s="106">
        <f t="shared" si="1"/>
        <v>35</v>
      </c>
      <c r="D12" s="106">
        <v>29</v>
      </c>
      <c r="E12" s="106">
        <v>0</v>
      </c>
      <c r="F12" s="106">
        <v>0</v>
      </c>
      <c r="G12" s="106">
        <v>0</v>
      </c>
      <c r="H12" s="106">
        <v>6</v>
      </c>
      <c r="I12" s="107">
        <v>0</v>
      </c>
      <c r="K12" s="102"/>
    </row>
    <row r="13" spans="2:11" ht="18.75" customHeight="1">
      <c r="B13" s="232" t="s">
        <v>96</v>
      </c>
      <c r="C13" s="106">
        <f t="shared" si="1"/>
        <v>21</v>
      </c>
      <c r="D13" s="106">
        <v>19</v>
      </c>
      <c r="E13" s="106">
        <v>0</v>
      </c>
      <c r="F13" s="106">
        <v>0</v>
      </c>
      <c r="G13" s="106">
        <v>1</v>
      </c>
      <c r="H13" s="106">
        <v>1</v>
      </c>
      <c r="I13" s="107">
        <v>0</v>
      </c>
      <c r="K13" s="102"/>
    </row>
    <row r="14" spans="2:11" ht="18.75" customHeight="1">
      <c r="B14" s="232" t="s">
        <v>97</v>
      </c>
      <c r="C14" s="106">
        <f t="shared" si="1"/>
        <v>4</v>
      </c>
      <c r="D14" s="106">
        <v>4</v>
      </c>
      <c r="E14" s="106">
        <v>0</v>
      </c>
      <c r="F14" s="106">
        <v>0</v>
      </c>
      <c r="G14" s="106">
        <v>0</v>
      </c>
      <c r="H14" s="106">
        <v>0</v>
      </c>
      <c r="I14" s="107">
        <v>0</v>
      </c>
      <c r="K14" s="102"/>
    </row>
    <row r="15" spans="2:11" ht="18.75" customHeight="1">
      <c r="B15" s="232" t="s">
        <v>98</v>
      </c>
      <c r="C15" s="106">
        <f t="shared" si="1"/>
        <v>1</v>
      </c>
      <c r="D15" s="106">
        <v>1</v>
      </c>
      <c r="E15" s="106">
        <v>0</v>
      </c>
      <c r="F15" s="106">
        <v>0</v>
      </c>
      <c r="G15" s="106">
        <v>0</v>
      </c>
      <c r="H15" s="106">
        <v>0</v>
      </c>
      <c r="I15" s="107">
        <v>0</v>
      </c>
      <c r="K15" s="102"/>
    </row>
    <row r="16" spans="2:11" ht="18.75" customHeight="1">
      <c r="B16" s="232" t="s">
        <v>99</v>
      </c>
      <c r="C16" s="106">
        <f t="shared" si="1"/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7">
        <v>0</v>
      </c>
      <c r="K16" s="102"/>
    </row>
    <row r="17" spans="2:17" ht="15.75" thickBot="1">
      <c r="B17" s="234" t="s">
        <v>81</v>
      </c>
      <c r="C17" s="109">
        <f t="shared" si="1"/>
        <v>344</v>
      </c>
      <c r="D17" s="109">
        <v>185</v>
      </c>
      <c r="E17" s="109">
        <v>25</v>
      </c>
      <c r="F17" s="109">
        <v>27</v>
      </c>
      <c r="G17" s="109">
        <v>13</v>
      </c>
      <c r="H17" s="109">
        <v>69</v>
      </c>
      <c r="I17" s="110">
        <v>25</v>
      </c>
      <c r="K17" s="102"/>
    </row>
    <row r="18" spans="2:17" ht="9" customHeight="1">
      <c r="K18" s="102"/>
    </row>
    <row r="19" spans="2:17" ht="24.75" customHeight="1">
      <c r="B19" s="618" t="s">
        <v>82</v>
      </c>
      <c r="C19" s="618"/>
      <c r="D19" s="618"/>
      <c r="E19" s="618"/>
      <c r="F19" s="618"/>
      <c r="G19" s="618"/>
      <c r="H19" s="618"/>
      <c r="I19" s="618"/>
    </row>
    <row r="22" spans="2:17" ht="15.75" thickBot="1"/>
    <row r="23" spans="2:17">
      <c r="B23" s="629" t="s">
        <v>89</v>
      </c>
      <c r="C23" s="631" t="s">
        <v>9</v>
      </c>
    </row>
    <row r="24" spans="2:17">
      <c r="B24" s="630"/>
      <c r="C24" s="632"/>
    </row>
    <row r="25" spans="2:17">
      <c r="B25" s="111" t="s">
        <v>9</v>
      </c>
      <c r="C25" s="112">
        <f>C6/C$6</f>
        <v>1</v>
      </c>
    </row>
    <row r="26" spans="2:17">
      <c r="B26" s="113" t="s">
        <v>81</v>
      </c>
      <c r="C26" s="114">
        <v>3.5041254965875519E-2</v>
      </c>
    </row>
    <row r="27" spans="2:17" ht="18.75" customHeight="1">
      <c r="B27" s="113" t="s">
        <v>99</v>
      </c>
      <c r="C27" s="114">
        <v>0</v>
      </c>
      <c r="L27" s="618" t="s">
        <v>82</v>
      </c>
      <c r="M27" s="618"/>
      <c r="N27" s="618"/>
      <c r="O27" s="618"/>
      <c r="P27" s="618"/>
      <c r="Q27" s="618"/>
    </row>
    <row r="28" spans="2:17">
      <c r="B28" s="113" t="s">
        <v>574</v>
      </c>
      <c r="C28" s="114">
        <v>1.0186411327289395E-4</v>
      </c>
    </row>
    <row r="29" spans="2:17">
      <c r="B29" s="113" t="s">
        <v>575</v>
      </c>
      <c r="C29" s="114">
        <v>4.0745645309157581E-4</v>
      </c>
    </row>
    <row r="30" spans="2:17">
      <c r="B30" s="113" t="s">
        <v>576</v>
      </c>
      <c r="C30" s="114">
        <v>2.1391463787307731E-3</v>
      </c>
    </row>
    <row r="31" spans="2:17" ht="22.5" customHeight="1">
      <c r="B31" s="113" t="s">
        <v>95</v>
      </c>
      <c r="C31" s="114">
        <v>3.5652439645512887E-3</v>
      </c>
    </row>
    <row r="32" spans="2:17">
      <c r="B32" s="113" t="s">
        <v>94</v>
      </c>
      <c r="C32" s="114">
        <v>8.0472649485586224E-3</v>
      </c>
    </row>
    <row r="33" spans="2:20">
      <c r="B33" s="113" t="s">
        <v>93</v>
      </c>
      <c r="C33" s="114">
        <v>4.1356829988794946E-2</v>
      </c>
    </row>
    <row r="34" spans="2:20">
      <c r="B34" s="113" t="s">
        <v>92</v>
      </c>
      <c r="C34" s="114">
        <v>9.8706325761434247E-2</v>
      </c>
    </row>
    <row r="35" spans="2:20">
      <c r="B35" s="113" t="s">
        <v>91</v>
      </c>
      <c r="C35" s="114">
        <v>0.12906183151675665</v>
      </c>
    </row>
    <row r="36" spans="2:20">
      <c r="B36" s="113" t="s">
        <v>90</v>
      </c>
      <c r="C36" s="114">
        <v>0.68157278190893344</v>
      </c>
    </row>
    <row r="37" spans="2:20">
      <c r="C37" s="115"/>
      <c r="D37" s="116"/>
    </row>
    <row r="39" spans="2:20">
      <c r="B39"/>
      <c r="C39"/>
    </row>
    <row r="40" spans="2:20">
      <c r="B40"/>
      <c r="C40"/>
    </row>
    <row r="41" spans="2:20">
      <c r="B41"/>
      <c r="C41"/>
    </row>
    <row r="42" spans="2:20">
      <c r="B42"/>
      <c r="C42"/>
    </row>
    <row r="43" spans="2:20">
      <c r="B43"/>
      <c r="C43"/>
    </row>
    <row r="44" spans="2:20">
      <c r="B44"/>
      <c r="C44"/>
    </row>
    <row r="45" spans="2:20" ht="19.5" customHeight="1">
      <c r="B45"/>
      <c r="C45"/>
      <c r="L45" s="618"/>
      <c r="M45" s="618"/>
      <c r="N45" s="618"/>
      <c r="O45" s="618"/>
      <c r="P45" s="618"/>
      <c r="Q45" s="618"/>
      <c r="R45" s="618"/>
      <c r="S45" s="618"/>
      <c r="T45" s="618"/>
    </row>
    <row r="46" spans="2:20">
      <c r="B46"/>
      <c r="C46"/>
    </row>
    <row r="47" spans="2:20">
      <c r="B47"/>
      <c r="C47"/>
    </row>
    <row r="48" spans="2:20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 ht="23.25" customHeight="1">
      <c r="B52"/>
      <c r="C52"/>
    </row>
    <row r="53" spans="2:3">
      <c r="B53"/>
      <c r="C53"/>
    </row>
    <row r="54" spans="2:3">
      <c r="B54"/>
      <c r="C54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</sheetData>
  <mergeCells count="11">
    <mergeCell ref="L27:Q27"/>
    <mergeCell ref="L45:T45"/>
    <mergeCell ref="B1:I1"/>
    <mergeCell ref="B2:I2"/>
    <mergeCell ref="B3:J3"/>
    <mergeCell ref="B4:B5"/>
    <mergeCell ref="C4:C5"/>
    <mergeCell ref="D4:I4"/>
    <mergeCell ref="B19:I19"/>
    <mergeCell ref="B23:B24"/>
    <mergeCell ref="C23:C24"/>
  </mergeCells>
  <pageMargins left="0.7" right="0.7" top="0.75" bottom="0.75" header="0.3" footer="0.3"/>
  <pageSetup orientation="portrait" r:id="rId1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E3:E6"/>
  <sheetViews>
    <sheetView showGridLines="0" workbookViewId="0">
      <selection activeCell="J11" sqref="J11"/>
    </sheetView>
  </sheetViews>
  <sheetFormatPr baseColWidth="10" defaultRowHeight="15"/>
  <sheetData>
    <row r="3" spans="5:5" ht="59.25">
      <c r="E3" s="123" t="s">
        <v>481</v>
      </c>
    </row>
    <row r="4" spans="5:5" ht="28.5">
      <c r="E4" s="611" t="s">
        <v>351</v>
      </c>
    </row>
    <row r="5" spans="5:5" ht="28.5">
      <c r="E5" s="611" t="s">
        <v>352</v>
      </c>
    </row>
    <row r="6" spans="5:5" ht="28.5">
      <c r="E6" s="611" t="s">
        <v>353</v>
      </c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E9:K10"/>
  <sheetViews>
    <sheetView workbookViewId="0">
      <selection activeCell="E9" sqref="E9:K10"/>
    </sheetView>
  </sheetViews>
  <sheetFormatPr baseColWidth="10" defaultRowHeight="15"/>
  <cols>
    <col min="1" max="16384" width="11.42578125" style="1"/>
  </cols>
  <sheetData>
    <row r="9" spans="5:11" ht="59.25">
      <c r="E9" s="613" t="s">
        <v>4</v>
      </c>
      <c r="F9" s="613"/>
      <c r="G9" s="613"/>
      <c r="H9" s="613"/>
      <c r="I9" s="613"/>
      <c r="J9" s="613"/>
      <c r="K9" s="613"/>
    </row>
    <row r="10" spans="5:11" ht="61.5">
      <c r="E10" s="8"/>
      <c r="F10" s="614" t="s">
        <v>351</v>
      </c>
      <c r="G10" s="614"/>
      <c r="H10" s="614"/>
      <c r="I10" s="614"/>
      <c r="J10" s="614"/>
      <c r="K10" s="8"/>
    </row>
  </sheetData>
  <mergeCells count="2">
    <mergeCell ref="E9:K9"/>
    <mergeCell ref="F10:J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J18"/>
  <sheetViews>
    <sheetView showGridLines="0" zoomScale="90" zoomScaleNormal="90" workbookViewId="0">
      <selection activeCell="I11" sqref="I11"/>
    </sheetView>
  </sheetViews>
  <sheetFormatPr baseColWidth="10" defaultRowHeight="15"/>
  <cols>
    <col min="2" max="2" width="25.140625" customWidth="1"/>
    <col min="4" max="4" width="12" customWidth="1"/>
  </cols>
  <sheetData>
    <row r="2" spans="2:5">
      <c r="B2" s="672" t="s">
        <v>161</v>
      </c>
      <c r="C2" s="672"/>
      <c r="D2" s="672"/>
    </row>
    <row r="3" spans="2:5">
      <c r="B3" s="619" t="s">
        <v>162</v>
      </c>
      <c r="C3" s="619"/>
      <c r="D3" s="619"/>
    </row>
    <row r="4" spans="2:5" ht="19.5" customHeight="1" thickBot="1">
      <c r="E4" s="10"/>
    </row>
    <row r="5" spans="2:5" ht="17.25" customHeight="1" thickBot="1">
      <c r="B5" s="125" t="s">
        <v>6</v>
      </c>
      <c r="C5" s="126" t="s">
        <v>7</v>
      </c>
      <c r="D5" s="127" t="s">
        <v>8</v>
      </c>
      <c r="E5" s="10"/>
    </row>
    <row r="6" spans="2:5" ht="19.5" customHeight="1">
      <c r="B6" s="128" t="s">
        <v>9</v>
      </c>
      <c r="C6" s="129">
        <v>60479</v>
      </c>
      <c r="D6" s="179">
        <f t="shared" ref="D6:D15" si="0">+C6/$C$6</f>
        <v>1</v>
      </c>
      <c r="E6" s="10"/>
    </row>
    <row r="7" spans="2:5">
      <c r="B7" s="131" t="s">
        <v>2</v>
      </c>
      <c r="C7" s="132">
        <v>46349</v>
      </c>
      <c r="D7" s="133">
        <f>+C7/$C$6</f>
        <v>0.76636518460953384</v>
      </c>
      <c r="E7" s="10"/>
    </row>
    <row r="8" spans="2:5">
      <c r="B8" s="131" t="s">
        <v>163</v>
      </c>
      <c r="C8" s="132">
        <v>3097</v>
      </c>
      <c r="D8" s="133">
        <f t="shared" si="0"/>
        <v>5.120785727277237E-2</v>
      </c>
    </row>
    <row r="9" spans="2:5">
      <c r="B9" s="131" t="s">
        <v>164</v>
      </c>
      <c r="C9" s="132">
        <v>2978</v>
      </c>
      <c r="D9" s="133">
        <f t="shared" si="0"/>
        <v>4.9240232146695546E-2</v>
      </c>
    </row>
    <row r="10" spans="2:5">
      <c r="B10" s="131" t="s">
        <v>165</v>
      </c>
      <c r="C10" s="132">
        <v>1968</v>
      </c>
      <c r="D10" s="133">
        <f t="shared" si="0"/>
        <v>3.2540220572430098E-2</v>
      </c>
    </row>
    <row r="11" spans="2:5">
      <c r="B11" s="131" t="s">
        <v>166</v>
      </c>
      <c r="C11" s="132">
        <v>1933.9999999999977</v>
      </c>
      <c r="D11" s="133">
        <f t="shared" si="0"/>
        <v>3.1978041964979539E-2</v>
      </c>
    </row>
    <row r="12" spans="2:5">
      <c r="B12" s="131" t="s">
        <v>167</v>
      </c>
      <c r="C12" s="132">
        <v>1757</v>
      </c>
      <c r="D12" s="133">
        <f t="shared" si="0"/>
        <v>2.9051406273251871E-2</v>
      </c>
    </row>
    <row r="13" spans="2:5">
      <c r="B13" s="131" t="s">
        <v>168</v>
      </c>
      <c r="C13" s="132">
        <v>1437</v>
      </c>
      <c r="D13" s="133">
        <f t="shared" si="0"/>
        <v>2.3760313497246978E-2</v>
      </c>
    </row>
    <row r="14" spans="2:5">
      <c r="B14" s="131" t="s">
        <v>169</v>
      </c>
      <c r="C14" s="132">
        <v>721</v>
      </c>
      <c r="D14" s="133">
        <f t="shared" si="0"/>
        <v>1.1921493410936027E-2</v>
      </c>
    </row>
    <row r="15" spans="2:5" ht="15.75" thickBot="1">
      <c r="B15" s="180" t="s">
        <v>170</v>
      </c>
      <c r="C15" s="181">
        <v>238</v>
      </c>
      <c r="D15" s="182">
        <f t="shared" si="0"/>
        <v>3.9352502521536404E-3</v>
      </c>
    </row>
    <row r="17" spans="2:10" ht="15" customHeight="1">
      <c r="B17" s="673" t="s">
        <v>158</v>
      </c>
      <c r="C17" s="673"/>
      <c r="D17" s="673"/>
      <c r="E17" s="673"/>
      <c r="F17" s="673"/>
      <c r="G17" s="673"/>
      <c r="H17" s="673"/>
      <c r="I17" s="673"/>
      <c r="J17" s="673"/>
    </row>
    <row r="18" spans="2:10">
      <c r="B18" s="619" t="s">
        <v>162</v>
      </c>
      <c r="C18" s="619"/>
      <c r="D18" s="619"/>
      <c r="E18" s="619"/>
      <c r="F18" s="619"/>
      <c r="G18" s="619"/>
      <c r="H18" s="619"/>
      <c r="I18" s="619"/>
      <c r="J18" s="619"/>
    </row>
  </sheetData>
  <mergeCells count="4">
    <mergeCell ref="B2:D2"/>
    <mergeCell ref="B3:D3"/>
    <mergeCell ref="B17:J17"/>
    <mergeCell ref="B18:J18"/>
  </mergeCells>
  <pageMargins left="0.7" right="0.7" top="0.75" bottom="0.75" header="0.3" footer="0.3"/>
  <pageSetup orientation="portrait" r:id="rId1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>
  <dimension ref="B2:H12"/>
  <sheetViews>
    <sheetView showGridLines="0" workbookViewId="0">
      <selection activeCell="K26" sqref="K26"/>
    </sheetView>
  </sheetViews>
  <sheetFormatPr baseColWidth="10" defaultRowHeight="15"/>
  <cols>
    <col min="2" max="2" width="25.140625" customWidth="1"/>
    <col min="3" max="4" width="16.140625" customWidth="1"/>
  </cols>
  <sheetData>
    <row r="2" spans="2:8">
      <c r="B2" s="615" t="s">
        <v>567</v>
      </c>
      <c r="C2" s="615"/>
      <c r="D2" s="615"/>
    </row>
    <row r="3" spans="2:8">
      <c r="B3" s="619" t="s">
        <v>354</v>
      </c>
      <c r="C3" s="619"/>
      <c r="D3" s="619"/>
    </row>
    <row r="4" spans="2:8" ht="15.75" thickBot="1">
      <c r="B4" s="9"/>
      <c r="C4" s="9"/>
      <c r="D4" s="9"/>
      <c r="E4" s="10"/>
    </row>
    <row r="5" spans="2:8" ht="15.75" thickBot="1">
      <c r="B5" s="427" t="s">
        <v>6</v>
      </c>
      <c r="C5" s="428" t="s">
        <v>7</v>
      </c>
      <c r="D5" s="429" t="s">
        <v>8</v>
      </c>
      <c r="E5" s="10"/>
    </row>
    <row r="6" spans="2:8" ht="19.5" customHeight="1">
      <c r="B6" s="128" t="s">
        <v>9</v>
      </c>
      <c r="C6" s="129">
        <f>SUM(C7:C8)</f>
        <v>4357</v>
      </c>
      <c r="D6" s="130">
        <f>+SUM(D7:D8)</f>
        <v>1</v>
      </c>
      <c r="E6" s="10"/>
    </row>
    <row r="7" spans="2:8" ht="19.5" customHeight="1">
      <c r="B7" s="131" t="s">
        <v>351</v>
      </c>
      <c r="C7" s="132">
        <v>3124</v>
      </c>
      <c r="D7" s="133">
        <f>+C7/$C$6</f>
        <v>0.71700711498737668</v>
      </c>
      <c r="E7" s="10"/>
    </row>
    <row r="8" spans="2:8" ht="19.5" customHeight="1" thickBot="1">
      <c r="B8" s="180" t="s">
        <v>355</v>
      </c>
      <c r="C8" s="181">
        <v>1233</v>
      </c>
      <c r="D8" s="228">
        <f>+C8/$C$6</f>
        <v>0.28299288501262337</v>
      </c>
      <c r="E8" s="10"/>
    </row>
    <row r="11" spans="2:8">
      <c r="B11" s="615" t="s">
        <v>586</v>
      </c>
      <c r="C11" s="615"/>
      <c r="D11" s="615"/>
      <c r="E11" s="615"/>
      <c r="F11" s="615"/>
      <c r="G11" s="615"/>
      <c r="H11" s="615"/>
    </row>
    <row r="12" spans="2:8">
      <c r="B12" s="619" t="s">
        <v>356</v>
      </c>
      <c r="C12" s="619"/>
      <c r="D12" s="619"/>
      <c r="E12" s="619"/>
      <c r="F12" s="619"/>
      <c r="G12" s="619"/>
      <c r="H12" s="619"/>
    </row>
  </sheetData>
  <mergeCells count="4">
    <mergeCell ref="B2:D2"/>
    <mergeCell ref="B3:D3"/>
    <mergeCell ref="B11:H11"/>
    <mergeCell ref="B12:H12"/>
  </mergeCells>
  <pageMargins left="0.7" right="0.7" top="0.75" bottom="0.75" header="0.3" footer="0.3"/>
  <pageSetup orientation="portrait" r:id="rId1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>
  <dimension ref="B1:O83"/>
  <sheetViews>
    <sheetView showGridLines="0" workbookViewId="0">
      <selection activeCell="J15" sqref="J15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7" max="7" width="3" customWidth="1"/>
    <col min="8" max="8" width="26.42578125" customWidth="1"/>
  </cols>
  <sheetData>
    <row r="1" spans="2:9">
      <c r="B1" s="615" t="s">
        <v>585</v>
      </c>
      <c r="C1" s="615"/>
      <c r="D1" s="615"/>
      <c r="E1" s="615"/>
      <c r="F1" s="188"/>
      <c r="G1" s="443"/>
    </row>
    <row r="2" spans="2:9">
      <c r="B2" s="619" t="s">
        <v>357</v>
      </c>
      <c r="C2" s="619"/>
      <c r="D2" s="619"/>
      <c r="E2" s="619"/>
      <c r="F2" s="189"/>
      <c r="G2" s="445"/>
    </row>
    <row r="3" spans="2:9" ht="15.75" thickBot="1">
      <c r="B3" s="38"/>
      <c r="C3" s="38"/>
      <c r="D3" s="38"/>
      <c r="E3" s="38"/>
      <c r="F3" s="38"/>
      <c r="G3" s="38"/>
      <c r="H3" s="39"/>
    </row>
    <row r="4" spans="2:9" ht="15.75" thickBot="1">
      <c r="B4" s="862" t="s">
        <v>16</v>
      </c>
      <c r="C4" s="864" t="s">
        <v>9</v>
      </c>
      <c r="D4" s="866" t="s">
        <v>6</v>
      </c>
      <c r="E4" s="867"/>
      <c r="H4" s="39"/>
    </row>
    <row r="5" spans="2:9" ht="15.75" thickBot="1">
      <c r="B5" s="863"/>
      <c r="C5" s="865"/>
      <c r="D5" s="430" t="s">
        <v>351</v>
      </c>
      <c r="E5" s="431" t="s">
        <v>355</v>
      </c>
      <c r="H5" s="39"/>
    </row>
    <row r="6" spans="2:9" ht="18.75" customHeight="1">
      <c r="B6" s="41" t="s">
        <v>9</v>
      </c>
      <c r="C6" s="139">
        <f t="shared" ref="C6:C37" si="0">+SUM(D6:F6)</f>
        <v>4356.6097560975604</v>
      </c>
      <c r="D6" s="139">
        <f>+SUM(D7:D59)</f>
        <v>3124</v>
      </c>
      <c r="E6" s="140">
        <f>+SUM(E7:E59)</f>
        <v>1232.6097560975606</v>
      </c>
      <c r="G6" s="44"/>
      <c r="H6" s="39"/>
    </row>
    <row r="7" spans="2:9" ht="18" customHeight="1">
      <c r="B7" s="45" t="s">
        <v>17</v>
      </c>
      <c r="C7" s="46">
        <f t="shared" si="0"/>
        <v>58</v>
      </c>
      <c r="D7" s="46">
        <v>49</v>
      </c>
      <c r="E7" s="47">
        <v>9</v>
      </c>
      <c r="G7" s="46"/>
      <c r="H7" s="39"/>
    </row>
    <row r="8" spans="2:9">
      <c r="B8" s="45" t="s">
        <v>135</v>
      </c>
      <c r="C8" s="46">
        <f t="shared" si="0"/>
        <v>10</v>
      </c>
      <c r="D8" s="46">
        <v>5</v>
      </c>
      <c r="E8" s="47">
        <v>5</v>
      </c>
      <c r="G8" s="46"/>
      <c r="H8" s="432" t="s">
        <v>17</v>
      </c>
      <c r="I8" s="49">
        <v>1.3208453410182517E-2</v>
      </c>
    </row>
    <row r="9" spans="2:9">
      <c r="B9" s="45" t="s">
        <v>22</v>
      </c>
      <c r="C9" s="46">
        <f t="shared" si="0"/>
        <v>7</v>
      </c>
      <c r="D9" s="46">
        <v>7</v>
      </c>
      <c r="E9" s="47">
        <v>0</v>
      </c>
      <c r="G9" s="46"/>
      <c r="H9" s="432" t="s">
        <v>75</v>
      </c>
      <c r="I9" s="49">
        <v>1.3928914505283382E-2</v>
      </c>
    </row>
    <row r="10" spans="2:9">
      <c r="B10" s="45" t="s">
        <v>137</v>
      </c>
      <c r="C10" s="46">
        <f t="shared" si="0"/>
        <v>10</v>
      </c>
      <c r="D10" s="46">
        <v>7</v>
      </c>
      <c r="E10" s="47">
        <v>3</v>
      </c>
      <c r="G10" s="46"/>
      <c r="H10" s="432" t="s">
        <v>23</v>
      </c>
      <c r="I10" s="49">
        <v>1.4169068203650336E-2</v>
      </c>
    </row>
    <row r="11" spans="2:9">
      <c r="B11" s="45" t="s">
        <v>138</v>
      </c>
      <c r="C11" s="46">
        <f t="shared" si="0"/>
        <v>2</v>
      </c>
      <c r="D11" s="46">
        <v>2</v>
      </c>
      <c r="E11" s="47">
        <v>0</v>
      </c>
      <c r="G11" s="46"/>
      <c r="H11" s="432" t="s">
        <v>29</v>
      </c>
      <c r="I11" s="49">
        <v>1.5609990393852064E-2</v>
      </c>
    </row>
    <row r="12" spans="2:9">
      <c r="B12" s="45" t="s">
        <v>30</v>
      </c>
      <c r="C12" s="46">
        <f t="shared" si="0"/>
        <v>4</v>
      </c>
      <c r="D12" s="46">
        <v>3</v>
      </c>
      <c r="E12" s="47">
        <v>1</v>
      </c>
      <c r="G12" s="46"/>
      <c r="H12" s="432" t="s">
        <v>25</v>
      </c>
      <c r="I12" s="49">
        <v>3.4101825168107586E-2</v>
      </c>
    </row>
    <row r="13" spans="2:9">
      <c r="B13" s="45" t="s">
        <v>173</v>
      </c>
      <c r="C13" s="46">
        <f t="shared" si="0"/>
        <v>1</v>
      </c>
      <c r="D13" s="46">
        <v>1</v>
      </c>
      <c r="E13" s="47">
        <v>0</v>
      </c>
      <c r="G13" s="46"/>
      <c r="H13" s="432" t="s">
        <v>31</v>
      </c>
      <c r="I13" s="49">
        <v>7.6609029779058591E-2</v>
      </c>
    </row>
    <row r="14" spans="2:9">
      <c r="B14" s="45" t="s">
        <v>32</v>
      </c>
      <c r="C14" s="46">
        <f t="shared" si="0"/>
        <v>1</v>
      </c>
      <c r="D14" s="46">
        <v>1</v>
      </c>
      <c r="E14" s="47">
        <v>0</v>
      </c>
      <c r="G14" s="46"/>
      <c r="H14" s="432" t="s">
        <v>33</v>
      </c>
      <c r="I14" s="49">
        <v>8.0211335254562921E-2</v>
      </c>
    </row>
    <row r="15" spans="2:9">
      <c r="B15" s="45" t="s">
        <v>36</v>
      </c>
      <c r="C15" s="46">
        <f t="shared" si="0"/>
        <v>8</v>
      </c>
      <c r="D15" s="46">
        <v>3</v>
      </c>
      <c r="E15" s="47">
        <v>5</v>
      </c>
      <c r="G15" s="46"/>
      <c r="H15" s="432" t="s">
        <v>27</v>
      </c>
      <c r="I15" s="49">
        <v>8.0451488952929875E-2</v>
      </c>
    </row>
    <row r="16" spans="2:9">
      <c r="B16" s="45" t="s">
        <v>140</v>
      </c>
      <c r="C16" s="46">
        <f t="shared" si="0"/>
        <v>15</v>
      </c>
      <c r="D16" s="46">
        <v>10</v>
      </c>
      <c r="E16" s="47">
        <v>5</v>
      </c>
      <c r="G16" s="46"/>
      <c r="H16" s="432" t="s">
        <v>35</v>
      </c>
      <c r="I16" s="49">
        <v>9.5581171950048033E-2</v>
      </c>
    </row>
    <row r="17" spans="2:9">
      <c r="B17" s="45" t="s">
        <v>39</v>
      </c>
      <c r="C17" s="46">
        <f t="shared" si="0"/>
        <v>1</v>
      </c>
      <c r="D17" s="46">
        <v>0</v>
      </c>
      <c r="E17" s="47">
        <v>1</v>
      </c>
      <c r="G17" s="46"/>
      <c r="H17" s="432" t="s">
        <v>37</v>
      </c>
      <c r="I17" s="49">
        <v>0.44356388088376564</v>
      </c>
    </row>
    <row r="18" spans="2:9">
      <c r="B18" s="45" t="s">
        <v>44</v>
      </c>
      <c r="C18" s="46">
        <f t="shared" si="0"/>
        <v>17</v>
      </c>
      <c r="D18" s="46">
        <v>13</v>
      </c>
      <c r="E18" s="47">
        <v>4</v>
      </c>
      <c r="G18" s="46"/>
      <c r="H18" s="39"/>
    </row>
    <row r="19" spans="2:9">
      <c r="B19" s="45" t="s">
        <v>45</v>
      </c>
      <c r="C19" s="46">
        <f t="shared" si="0"/>
        <v>6</v>
      </c>
      <c r="D19" s="46">
        <v>3</v>
      </c>
      <c r="E19" s="47">
        <v>3</v>
      </c>
      <c r="G19" s="46"/>
      <c r="H19" s="39"/>
    </row>
    <row r="20" spans="2:9">
      <c r="B20" s="45" t="s">
        <v>46</v>
      </c>
      <c r="C20" s="46">
        <f t="shared" si="0"/>
        <v>6</v>
      </c>
      <c r="D20" s="46">
        <v>3</v>
      </c>
      <c r="E20" s="47">
        <v>3</v>
      </c>
      <c r="G20" s="46"/>
      <c r="H20" s="39"/>
    </row>
    <row r="21" spans="2:9">
      <c r="B21" s="45" t="s">
        <v>47</v>
      </c>
      <c r="C21" s="46">
        <f t="shared" si="0"/>
        <v>2</v>
      </c>
      <c r="D21" s="46">
        <v>2</v>
      </c>
      <c r="E21" s="47">
        <v>0</v>
      </c>
      <c r="G21" s="46"/>
      <c r="H21" s="39"/>
    </row>
    <row r="22" spans="2:9" ht="24">
      <c r="B22" s="45" t="s">
        <v>49</v>
      </c>
      <c r="C22" s="46">
        <f t="shared" si="0"/>
        <v>1</v>
      </c>
      <c r="D22" s="46">
        <v>0</v>
      </c>
      <c r="E22" s="47">
        <v>1</v>
      </c>
      <c r="G22" s="46"/>
      <c r="H22" s="39"/>
    </row>
    <row r="23" spans="2:9">
      <c r="B23" s="45" t="s">
        <v>176</v>
      </c>
      <c r="C23" s="46">
        <f t="shared" si="0"/>
        <v>1</v>
      </c>
      <c r="D23" s="46">
        <v>1</v>
      </c>
      <c r="E23" s="47">
        <v>0</v>
      </c>
      <c r="G23" s="46"/>
      <c r="H23" s="39"/>
    </row>
    <row r="24" spans="2:9">
      <c r="B24" s="45" t="s">
        <v>51</v>
      </c>
      <c r="C24" s="46">
        <f t="shared" si="0"/>
        <v>1</v>
      </c>
      <c r="D24" s="46">
        <v>0</v>
      </c>
      <c r="E24" s="47">
        <v>1</v>
      </c>
      <c r="G24" s="46"/>
      <c r="H24" s="39"/>
    </row>
    <row r="25" spans="2:9">
      <c r="B25" s="45" t="s">
        <v>29</v>
      </c>
      <c r="C25" s="46">
        <f t="shared" si="0"/>
        <v>142</v>
      </c>
      <c r="D25" s="46">
        <v>101</v>
      </c>
      <c r="E25" s="47">
        <v>41</v>
      </c>
      <c r="G25" s="46"/>
      <c r="H25" s="39"/>
    </row>
    <row r="26" spans="2:9">
      <c r="B26" s="45" t="s">
        <v>19</v>
      </c>
      <c r="C26" s="46">
        <f t="shared" si="0"/>
        <v>21</v>
      </c>
      <c r="D26" s="46">
        <v>15</v>
      </c>
      <c r="E26" s="47">
        <v>6</v>
      </c>
      <c r="G26" s="46"/>
      <c r="H26" s="39"/>
    </row>
    <row r="27" spans="2:9" ht="24">
      <c r="B27" s="45" t="s">
        <v>37</v>
      </c>
      <c r="C27" s="46">
        <f t="shared" si="0"/>
        <v>1847</v>
      </c>
      <c r="D27" s="46">
        <v>1342</v>
      </c>
      <c r="E27" s="47">
        <v>505</v>
      </c>
      <c r="G27" s="46"/>
      <c r="H27" s="39"/>
    </row>
    <row r="28" spans="2:9">
      <c r="B28" s="45" t="s">
        <v>52</v>
      </c>
      <c r="C28" s="46">
        <f t="shared" si="0"/>
        <v>10</v>
      </c>
      <c r="D28" s="46">
        <v>6</v>
      </c>
      <c r="E28" s="47">
        <v>4</v>
      </c>
      <c r="G28" s="46"/>
      <c r="H28" s="39"/>
    </row>
    <row r="29" spans="2:9">
      <c r="B29" s="45" t="s">
        <v>53</v>
      </c>
      <c r="C29" s="46">
        <f t="shared" si="0"/>
        <v>7</v>
      </c>
      <c r="D29" s="46">
        <v>5</v>
      </c>
      <c r="E29" s="47">
        <v>2</v>
      </c>
      <c r="G29" s="46"/>
      <c r="H29" s="39"/>
    </row>
    <row r="30" spans="2:9">
      <c r="B30" s="45" t="s">
        <v>54</v>
      </c>
      <c r="C30" s="46">
        <f t="shared" si="0"/>
        <v>2</v>
      </c>
      <c r="D30" s="46">
        <v>2</v>
      </c>
      <c r="E30" s="47">
        <v>0</v>
      </c>
      <c r="G30" s="46"/>
      <c r="H30" s="39"/>
    </row>
    <row r="31" spans="2:9">
      <c r="B31" s="45" t="s">
        <v>55</v>
      </c>
      <c r="C31" s="46">
        <f t="shared" si="0"/>
        <v>27</v>
      </c>
      <c r="D31" s="46">
        <v>15</v>
      </c>
      <c r="E31" s="47">
        <v>12</v>
      </c>
      <c r="G31" s="46"/>
      <c r="H31" s="39"/>
    </row>
    <row r="32" spans="2:9">
      <c r="B32" s="45" t="s">
        <v>33</v>
      </c>
      <c r="C32" s="46">
        <f t="shared" si="0"/>
        <v>334</v>
      </c>
      <c r="D32" s="46">
        <v>202</v>
      </c>
      <c r="E32" s="47">
        <v>132</v>
      </c>
      <c r="G32" s="46"/>
      <c r="H32" s="39"/>
    </row>
    <row r="33" spans="2:15" ht="24">
      <c r="B33" s="45" t="s">
        <v>57</v>
      </c>
      <c r="C33" s="46">
        <f t="shared" si="0"/>
        <v>1</v>
      </c>
      <c r="D33" s="46">
        <v>1</v>
      </c>
      <c r="E33" s="47">
        <v>0</v>
      </c>
      <c r="G33" s="46"/>
      <c r="H33" s="39"/>
    </row>
    <row r="34" spans="2:15">
      <c r="B34" s="45" t="s">
        <v>58</v>
      </c>
      <c r="C34" s="46">
        <f t="shared" si="0"/>
        <v>9</v>
      </c>
      <c r="D34" s="46">
        <v>8</v>
      </c>
      <c r="E34" s="47">
        <v>1</v>
      </c>
      <c r="G34" s="46"/>
      <c r="H34" s="39"/>
    </row>
    <row r="35" spans="2:15">
      <c r="B35" s="45" t="s">
        <v>142</v>
      </c>
      <c r="C35" s="46">
        <f t="shared" si="0"/>
        <v>40</v>
      </c>
      <c r="D35" s="46">
        <v>26</v>
      </c>
      <c r="E35" s="47">
        <v>14</v>
      </c>
      <c r="G35" s="46"/>
      <c r="H35" s="39"/>
    </row>
    <row r="36" spans="2:15">
      <c r="B36" s="45" t="s">
        <v>143</v>
      </c>
      <c r="C36" s="46">
        <f t="shared" si="0"/>
        <v>1</v>
      </c>
      <c r="D36" s="46">
        <v>0</v>
      </c>
      <c r="E36" s="47">
        <v>1</v>
      </c>
      <c r="G36" s="46"/>
      <c r="H36" s="39"/>
    </row>
    <row r="37" spans="2:15">
      <c r="B37" s="45" t="s">
        <v>21</v>
      </c>
      <c r="C37" s="46">
        <f t="shared" si="0"/>
        <v>48</v>
      </c>
      <c r="D37" s="46">
        <v>34</v>
      </c>
      <c r="E37" s="47">
        <v>14</v>
      </c>
      <c r="G37" s="46"/>
      <c r="H37" s="39"/>
    </row>
    <row r="38" spans="2:15" ht="24">
      <c r="B38" s="45" t="s">
        <v>61</v>
      </c>
      <c r="C38" s="46">
        <f t="shared" ref="C38:C59" si="1">+SUM(D38:F38)</f>
        <v>3</v>
      </c>
      <c r="D38" s="46">
        <v>3</v>
      </c>
      <c r="E38" s="47">
        <v>0</v>
      </c>
      <c r="G38" s="46"/>
      <c r="H38" s="39"/>
    </row>
    <row r="39" spans="2:15">
      <c r="B39" s="45" t="s">
        <v>63</v>
      </c>
      <c r="C39" s="46">
        <f t="shared" si="1"/>
        <v>10</v>
      </c>
      <c r="D39" s="46">
        <v>10</v>
      </c>
      <c r="E39" s="47">
        <v>0</v>
      </c>
      <c r="G39" s="46"/>
      <c r="H39" s="39"/>
    </row>
    <row r="40" spans="2:15">
      <c r="B40" s="45" t="s">
        <v>64</v>
      </c>
      <c r="C40" s="46">
        <f t="shared" si="1"/>
        <v>22</v>
      </c>
      <c r="D40" s="46">
        <v>20</v>
      </c>
      <c r="E40" s="47">
        <v>2</v>
      </c>
      <c r="G40" s="46"/>
      <c r="H40" s="39"/>
    </row>
    <row r="41" spans="2:15" ht="24">
      <c r="B41" s="45" t="s">
        <v>65</v>
      </c>
      <c r="C41" s="46">
        <f t="shared" si="1"/>
        <v>1</v>
      </c>
      <c r="D41" s="46">
        <v>1</v>
      </c>
      <c r="E41" s="47">
        <v>0</v>
      </c>
      <c r="G41" s="46"/>
      <c r="H41" s="618" t="s">
        <v>59</v>
      </c>
      <c r="I41" s="618"/>
      <c r="J41" s="618"/>
      <c r="K41" s="618"/>
      <c r="L41" s="618"/>
      <c r="M41" s="618"/>
      <c r="N41" s="618"/>
      <c r="O41" s="618"/>
    </row>
    <row r="42" spans="2:15">
      <c r="B42" s="45" t="s">
        <v>66</v>
      </c>
      <c r="C42" s="46">
        <f t="shared" si="1"/>
        <v>1</v>
      </c>
      <c r="D42" s="46">
        <v>1</v>
      </c>
      <c r="E42" s="47">
        <v>0</v>
      </c>
      <c r="G42" s="46"/>
      <c r="H42" s="39"/>
    </row>
    <row r="43" spans="2:15">
      <c r="B43" s="45" t="s">
        <v>68</v>
      </c>
      <c r="C43" s="46">
        <f t="shared" si="1"/>
        <v>8</v>
      </c>
      <c r="D43" s="46">
        <v>5</v>
      </c>
      <c r="E43" s="47">
        <v>3</v>
      </c>
      <c r="G43" s="46"/>
      <c r="H43" s="39"/>
    </row>
    <row r="44" spans="2:15">
      <c r="B44" s="45" t="s">
        <v>69</v>
      </c>
      <c r="C44" s="46">
        <f t="shared" si="1"/>
        <v>4</v>
      </c>
      <c r="D44" s="46">
        <v>1</v>
      </c>
      <c r="E44" s="47">
        <v>3</v>
      </c>
      <c r="G44" s="46"/>
      <c r="H44" s="39"/>
    </row>
    <row r="45" spans="2:15">
      <c r="B45" s="45" t="s">
        <v>70</v>
      </c>
      <c r="C45" s="46">
        <f t="shared" si="1"/>
        <v>4</v>
      </c>
      <c r="D45" s="46">
        <v>3</v>
      </c>
      <c r="E45" s="47">
        <v>1</v>
      </c>
      <c r="G45" s="46"/>
      <c r="H45" s="39"/>
    </row>
    <row r="46" spans="2:15" ht="24">
      <c r="B46" s="45" t="s">
        <v>71</v>
      </c>
      <c r="C46" s="46">
        <f t="shared" si="1"/>
        <v>1</v>
      </c>
      <c r="D46" s="46">
        <v>0</v>
      </c>
      <c r="E46" s="47">
        <v>1</v>
      </c>
      <c r="G46" s="46"/>
      <c r="H46" s="39"/>
    </row>
    <row r="47" spans="2:15">
      <c r="B47" s="45" t="s">
        <v>146</v>
      </c>
      <c r="C47" s="46">
        <f t="shared" si="1"/>
        <v>1</v>
      </c>
      <c r="D47" s="46">
        <v>1</v>
      </c>
      <c r="E47" s="47">
        <v>0</v>
      </c>
      <c r="G47" s="46"/>
      <c r="H47" s="39"/>
    </row>
    <row r="48" spans="2:15" ht="24">
      <c r="B48" s="45" t="s">
        <v>73</v>
      </c>
      <c r="C48" s="46">
        <f t="shared" si="1"/>
        <v>6</v>
      </c>
      <c r="D48" s="46">
        <v>5</v>
      </c>
      <c r="E48" s="47">
        <v>1</v>
      </c>
      <c r="G48" s="46"/>
      <c r="H48" s="39"/>
    </row>
    <row r="49" spans="2:10" ht="24">
      <c r="B49" s="45" t="s">
        <v>74</v>
      </c>
      <c r="C49" s="46">
        <f t="shared" si="1"/>
        <v>55</v>
      </c>
      <c r="D49" s="46">
        <v>42</v>
      </c>
      <c r="E49" s="47">
        <v>13</v>
      </c>
      <c r="G49" s="46"/>
      <c r="H49" s="39"/>
    </row>
    <row r="50" spans="2:10">
      <c r="B50" s="45" t="s">
        <v>25</v>
      </c>
      <c r="C50" s="46">
        <f t="shared" si="1"/>
        <v>190</v>
      </c>
      <c r="D50" s="46">
        <v>155</v>
      </c>
      <c r="E50" s="47">
        <v>35</v>
      </c>
      <c r="G50" s="46"/>
      <c r="H50" s="39"/>
    </row>
    <row r="51" spans="2:10">
      <c r="B51" s="45" t="s">
        <v>75</v>
      </c>
      <c r="C51" s="46">
        <f t="shared" si="1"/>
        <v>59</v>
      </c>
      <c r="D51" s="46">
        <v>48</v>
      </c>
      <c r="E51" s="47">
        <v>11</v>
      </c>
      <c r="G51" s="46"/>
      <c r="H51" s="39"/>
      <c r="I51" s="141"/>
      <c r="J51" s="116"/>
    </row>
    <row r="52" spans="2:10">
      <c r="B52" s="45" t="s">
        <v>76</v>
      </c>
      <c r="C52" s="46">
        <f t="shared" si="1"/>
        <v>1</v>
      </c>
      <c r="D52" s="46">
        <v>1</v>
      </c>
      <c r="E52" s="47">
        <v>0</v>
      </c>
      <c r="G52" s="46"/>
      <c r="H52" s="39"/>
      <c r="I52" s="141"/>
      <c r="J52" s="116"/>
    </row>
    <row r="53" spans="2:10">
      <c r="B53" s="45" t="s">
        <v>77</v>
      </c>
      <c r="C53" s="46">
        <f t="shared" si="1"/>
        <v>14</v>
      </c>
      <c r="D53" s="46">
        <v>10</v>
      </c>
      <c r="E53" s="47">
        <v>4</v>
      </c>
      <c r="G53" s="46"/>
      <c r="H53" s="39"/>
      <c r="I53" s="141"/>
      <c r="J53" s="116"/>
    </row>
    <row r="54" spans="2:10">
      <c r="B54" s="45" t="s">
        <v>35</v>
      </c>
      <c r="C54" s="46">
        <f t="shared" si="1"/>
        <v>398</v>
      </c>
      <c r="D54" s="46">
        <v>265</v>
      </c>
      <c r="E54" s="47">
        <v>133</v>
      </c>
      <c r="G54" s="46"/>
      <c r="H54" s="39"/>
      <c r="I54" s="141"/>
      <c r="J54" s="116"/>
    </row>
    <row r="55" spans="2:10">
      <c r="B55" s="45" t="s">
        <v>80</v>
      </c>
      <c r="C55" s="46">
        <f t="shared" si="1"/>
        <v>27</v>
      </c>
      <c r="D55" s="46">
        <v>21</v>
      </c>
      <c r="E55" s="47">
        <v>6</v>
      </c>
      <c r="G55" s="46"/>
      <c r="H55" s="39"/>
      <c r="I55" s="141"/>
      <c r="J55" s="116"/>
    </row>
    <row r="56" spans="2:10">
      <c r="B56" s="45" t="s">
        <v>27</v>
      </c>
      <c r="C56" s="46">
        <f t="shared" si="1"/>
        <v>335</v>
      </c>
      <c r="D56" s="46">
        <v>251</v>
      </c>
      <c r="E56" s="47">
        <v>84</v>
      </c>
      <c r="G56" s="46"/>
      <c r="H56" s="39"/>
      <c r="I56" s="141"/>
      <c r="J56" s="116"/>
    </row>
    <row r="57" spans="2:10">
      <c r="B57" s="45" t="s">
        <v>23</v>
      </c>
      <c r="C57" s="46">
        <f t="shared" si="1"/>
        <v>65</v>
      </c>
      <c r="D57" s="46">
        <v>48</v>
      </c>
      <c r="E57" s="47">
        <v>17</v>
      </c>
      <c r="G57" s="46"/>
      <c r="H57" s="39"/>
      <c r="I57" s="141"/>
      <c r="J57" s="116"/>
    </row>
    <row r="58" spans="2:10">
      <c r="B58" s="45" t="s">
        <v>31</v>
      </c>
      <c r="C58" s="46">
        <f t="shared" si="1"/>
        <v>319</v>
      </c>
      <c r="D58" s="46">
        <v>232</v>
      </c>
      <c r="E58" s="47">
        <v>87</v>
      </c>
      <c r="G58" s="46"/>
      <c r="H58" s="39"/>
      <c r="I58" s="141"/>
      <c r="J58" s="116"/>
    </row>
    <row r="59" spans="2:10" ht="16.5" customHeight="1" thickBot="1">
      <c r="B59" s="187" t="s">
        <v>81</v>
      </c>
      <c r="C59" s="51">
        <f t="shared" si="1"/>
        <v>192.60975609756065</v>
      </c>
      <c r="D59" s="51">
        <v>134</v>
      </c>
      <c r="E59" s="52">
        <v>58.609756097560648</v>
      </c>
      <c r="G59" s="46"/>
      <c r="H59" s="39"/>
      <c r="I59" s="141"/>
      <c r="J59" s="116"/>
    </row>
    <row r="60" spans="2:10" ht="8.25" customHeight="1"/>
    <row r="61" spans="2:10" ht="19.5" customHeight="1">
      <c r="B61" s="618" t="s">
        <v>82</v>
      </c>
      <c r="C61" s="618"/>
      <c r="D61" s="618"/>
      <c r="E61" s="618"/>
      <c r="F61" s="218"/>
      <c r="G61" s="444"/>
    </row>
    <row r="62" spans="2:10">
      <c r="B62" s="618" t="s">
        <v>59</v>
      </c>
      <c r="C62" s="618"/>
      <c r="D62" s="618"/>
      <c r="E62" s="618"/>
      <c r="F62" s="618"/>
      <c r="G62" s="618"/>
      <c r="H62" s="618"/>
      <c r="I62" s="618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</sheetData>
  <mergeCells count="8">
    <mergeCell ref="B61:E61"/>
    <mergeCell ref="B62:I62"/>
    <mergeCell ref="B1:E1"/>
    <mergeCell ref="B2:E2"/>
    <mergeCell ref="B4:B5"/>
    <mergeCell ref="C4:C5"/>
    <mergeCell ref="D4:E4"/>
    <mergeCell ref="H41:O41"/>
  </mergeCells>
  <pageMargins left="0.7" right="0.7" top="0.75" bottom="0.75" header="0.3" footer="0.3"/>
  <pageSetup orientation="portrait" r:id="rId1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>
  <dimension ref="B1:N37"/>
  <sheetViews>
    <sheetView showGridLines="0" workbookViewId="0">
      <selection activeCell="I27" sqref="I27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7">
      <c r="B1" s="615" t="s">
        <v>587</v>
      </c>
      <c r="C1" s="615"/>
      <c r="D1" s="615"/>
      <c r="E1" s="615"/>
      <c r="F1" s="188"/>
    </row>
    <row r="2" spans="2:7">
      <c r="B2" s="619" t="s">
        <v>358</v>
      </c>
      <c r="C2" s="619"/>
      <c r="D2" s="619"/>
      <c r="E2" s="619"/>
      <c r="F2" s="189"/>
    </row>
    <row r="3" spans="2:7" ht="15.75" thickBot="1"/>
    <row r="4" spans="2:7" ht="15.75" thickBot="1">
      <c r="B4" s="868" t="s">
        <v>84</v>
      </c>
      <c r="C4" s="864" t="s">
        <v>9</v>
      </c>
      <c r="D4" s="866" t="s">
        <v>6</v>
      </c>
      <c r="E4" s="867"/>
      <c r="G4" s="66"/>
    </row>
    <row r="5" spans="2:7" ht="15.75" thickBot="1">
      <c r="B5" s="869"/>
      <c r="C5" s="870"/>
      <c r="D5" s="430" t="s">
        <v>351</v>
      </c>
      <c r="E5" s="431" t="s">
        <v>355</v>
      </c>
      <c r="G5" s="66"/>
    </row>
    <row r="6" spans="2:7">
      <c r="B6" s="67" t="s">
        <v>9</v>
      </c>
      <c r="C6" s="42">
        <f>SUM(D6:E6)</f>
        <v>4356.6097560975604</v>
      </c>
      <c r="D6" s="42">
        <f>SUM(D7:D9)</f>
        <v>3124</v>
      </c>
      <c r="E6" s="43">
        <f>SUM(E7:E9)</f>
        <v>1232.6097560975606</v>
      </c>
      <c r="G6" s="66"/>
    </row>
    <row r="7" spans="2:7" ht="15.75" customHeight="1">
      <c r="B7" s="68" t="s">
        <v>85</v>
      </c>
      <c r="C7" s="69">
        <f>SUM(D7:E7)</f>
        <v>2400.8387147007234</v>
      </c>
      <c r="D7" s="69">
        <v>1716.2963438101347</v>
      </c>
      <c r="E7" s="70">
        <v>684.54237089058859</v>
      </c>
      <c r="G7" s="66"/>
    </row>
    <row r="8" spans="2:7">
      <c r="B8" s="68" t="s">
        <v>86</v>
      </c>
      <c r="C8" s="69">
        <f t="shared" ref="C8:C9" si="0">SUM(D8:E8)</f>
        <v>1527.5947411587458</v>
      </c>
      <c r="D8" s="69">
        <v>1056.0282232200129</v>
      </c>
      <c r="E8" s="70">
        <v>471.56651793873294</v>
      </c>
      <c r="G8" s="66"/>
    </row>
    <row r="9" spans="2:7" ht="15.75" thickBot="1">
      <c r="B9" s="71" t="s">
        <v>87</v>
      </c>
      <c r="C9" s="72">
        <f t="shared" si="0"/>
        <v>428.17630023809153</v>
      </c>
      <c r="D9" s="72">
        <v>351.67543296985247</v>
      </c>
      <c r="E9" s="73">
        <v>76.500867268239077</v>
      </c>
      <c r="G9" s="66"/>
    </row>
    <row r="10" spans="2:7" ht="6" customHeight="1"/>
    <row r="11" spans="2:7" ht="33" customHeight="1">
      <c r="B11" s="628"/>
      <c r="C11" s="628"/>
      <c r="D11" s="628"/>
      <c r="E11" s="628"/>
      <c r="F11" s="383"/>
    </row>
    <row r="12" spans="2:7">
      <c r="B12" s="75"/>
    </row>
    <row r="13" spans="2:7">
      <c r="B13" s="75"/>
    </row>
    <row r="14" spans="2:7">
      <c r="B14" s="77"/>
      <c r="C14" s="147" t="s">
        <v>9</v>
      </c>
      <c r="D14" s="219" t="s">
        <v>351</v>
      </c>
      <c r="E14" s="433" t="s">
        <v>355</v>
      </c>
    </row>
    <row r="15" spans="2:7">
      <c r="B15" s="81" t="s">
        <v>85</v>
      </c>
      <c r="C15" s="84">
        <f>+C7/$C$6</f>
        <v>0.55107958920132383</v>
      </c>
      <c r="D15" s="84">
        <f>+D7/$D$6</f>
        <v>0.54939063502245022</v>
      </c>
      <c r="E15" s="84">
        <f>+E7/$E$6</f>
        <v>0.55536017584174246</v>
      </c>
    </row>
    <row r="16" spans="2:7">
      <c r="B16" s="81" t="s">
        <v>86</v>
      </c>
      <c r="C16" s="84">
        <f>+C8/$C$6</f>
        <v>0.35063841534594803</v>
      </c>
      <c r="D16" s="84">
        <f>+D8/$D$6</f>
        <v>0.33803720333547149</v>
      </c>
      <c r="E16" s="84">
        <f t="shared" ref="E16:E17" si="1">+E8/$E$6</f>
        <v>0.38257568188630225</v>
      </c>
    </row>
    <row r="17" spans="2:14">
      <c r="B17" s="81" t="s">
        <v>87</v>
      </c>
      <c r="C17" s="84">
        <f>+C9/$C$6</f>
        <v>9.8281995452728144E-2</v>
      </c>
      <c r="D17" s="84">
        <f>+D9/$D$6</f>
        <v>0.11257216164207826</v>
      </c>
      <c r="E17" s="84">
        <f t="shared" si="1"/>
        <v>6.206414227195526E-2</v>
      </c>
    </row>
    <row r="21" spans="2:14" ht="8.25" customHeight="1"/>
    <row r="22" spans="2:14" ht="23.25" customHeight="1">
      <c r="I22" s="628"/>
      <c r="J22" s="628"/>
      <c r="K22" s="628"/>
      <c r="L22" s="628"/>
      <c r="M22" s="628"/>
      <c r="N22" s="628"/>
    </row>
    <row r="37" spans="2:6" ht="24.75" customHeight="1">
      <c r="B37" s="618"/>
      <c r="C37" s="618"/>
      <c r="D37" s="618"/>
      <c r="E37" s="618"/>
      <c r="F37" s="618"/>
    </row>
  </sheetData>
  <mergeCells count="8">
    <mergeCell ref="I22:N22"/>
    <mergeCell ref="B37:F37"/>
    <mergeCell ref="B1:E1"/>
    <mergeCell ref="B2:E2"/>
    <mergeCell ref="B4:B5"/>
    <mergeCell ref="C4:C5"/>
    <mergeCell ref="D4:E4"/>
    <mergeCell ref="B11:E11"/>
  </mergeCells>
  <pageMargins left="0.7" right="0.7" top="0.75" bottom="0.75" header="0.3" footer="0.3"/>
  <pageSetup orientation="portrait" r:id="rId1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>
  <dimension ref="B1:N89"/>
  <sheetViews>
    <sheetView showGridLines="0" workbookViewId="0">
      <selection activeCell="H45" sqref="H45"/>
    </sheetView>
  </sheetViews>
  <sheetFormatPr baseColWidth="10" defaultRowHeight="15"/>
  <cols>
    <col min="2" max="2" width="17.85546875" style="53" customWidth="1"/>
    <col min="3" max="3" width="13" style="53" customWidth="1"/>
    <col min="4" max="4" width="15.42578125" customWidth="1"/>
    <col min="5" max="5" width="15.140625" customWidth="1"/>
    <col min="6" max="6" width="13.5703125" customWidth="1"/>
  </cols>
  <sheetData>
    <row r="1" spans="2:8">
      <c r="B1" s="615" t="s">
        <v>588</v>
      </c>
      <c r="C1" s="615"/>
      <c r="D1" s="615"/>
      <c r="E1" s="615"/>
      <c r="F1" s="188"/>
    </row>
    <row r="2" spans="2:8">
      <c r="B2" s="619" t="s">
        <v>359</v>
      </c>
      <c r="C2" s="619"/>
      <c r="D2" s="619"/>
      <c r="E2" s="619"/>
      <c r="F2" s="189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862" t="s">
        <v>89</v>
      </c>
      <c r="C4" s="864" t="s">
        <v>9</v>
      </c>
      <c r="D4" s="866" t="s">
        <v>6</v>
      </c>
      <c r="E4" s="867"/>
      <c r="H4" s="102"/>
    </row>
    <row r="5" spans="2:8" ht="15.75" thickBot="1">
      <c r="B5" s="863"/>
      <c r="C5" s="865"/>
      <c r="D5" s="430" t="s">
        <v>351</v>
      </c>
      <c r="E5" s="431" t="s">
        <v>355</v>
      </c>
      <c r="H5" s="102"/>
    </row>
    <row r="6" spans="2:8" ht="16.5" customHeight="1">
      <c r="B6" s="67" t="s">
        <v>9</v>
      </c>
      <c r="C6" s="103">
        <v>4357.439024390249</v>
      </c>
      <c r="D6" s="103">
        <v>3124</v>
      </c>
      <c r="E6" s="104">
        <v>1232.6097560975606</v>
      </c>
      <c r="H6" s="102"/>
    </row>
    <row r="7" spans="2:8" ht="18.75" customHeight="1">
      <c r="B7" s="68" t="s">
        <v>90</v>
      </c>
      <c r="C7" s="106">
        <f t="shared" ref="C7:C17" si="0">+SUM(D7:E7)</f>
        <v>3177</v>
      </c>
      <c r="D7" s="106">
        <v>2233</v>
      </c>
      <c r="E7" s="107">
        <v>944</v>
      </c>
      <c r="H7" s="102"/>
    </row>
    <row r="8" spans="2:8" ht="18.75" customHeight="1">
      <c r="B8" s="68" t="s">
        <v>91</v>
      </c>
      <c r="C8" s="106">
        <f t="shared" si="0"/>
        <v>557</v>
      </c>
      <c r="D8" s="106">
        <v>428</v>
      </c>
      <c r="E8" s="107">
        <v>129</v>
      </c>
      <c r="H8" s="102"/>
    </row>
    <row r="9" spans="2:8" ht="18.75" customHeight="1">
      <c r="B9" s="68" t="s">
        <v>92</v>
      </c>
      <c r="C9" s="106">
        <f t="shared" si="0"/>
        <v>298</v>
      </c>
      <c r="D9" s="106">
        <v>227</v>
      </c>
      <c r="E9" s="107">
        <v>71</v>
      </c>
      <c r="H9" s="102"/>
    </row>
    <row r="10" spans="2:8" ht="18.75" customHeight="1">
      <c r="B10" s="68" t="s">
        <v>93</v>
      </c>
      <c r="C10" s="106">
        <f t="shared" si="0"/>
        <v>19</v>
      </c>
      <c r="D10" s="106">
        <v>18</v>
      </c>
      <c r="E10" s="107">
        <v>1</v>
      </c>
      <c r="H10" s="102"/>
    </row>
    <row r="11" spans="2:8" ht="18.75" customHeight="1">
      <c r="B11" s="68" t="s">
        <v>94</v>
      </c>
      <c r="C11" s="106">
        <f t="shared" si="0"/>
        <v>15</v>
      </c>
      <c r="D11" s="106">
        <v>9</v>
      </c>
      <c r="E11" s="107">
        <v>6</v>
      </c>
      <c r="H11" s="102"/>
    </row>
    <row r="12" spans="2:8" ht="18.75" customHeight="1">
      <c r="B12" s="68" t="s">
        <v>95</v>
      </c>
      <c r="C12" s="106">
        <f t="shared" si="0"/>
        <v>12</v>
      </c>
      <c r="D12" s="106">
        <v>10</v>
      </c>
      <c r="E12" s="107">
        <v>2</v>
      </c>
      <c r="H12" s="102"/>
    </row>
    <row r="13" spans="2:8" ht="18.75" customHeight="1">
      <c r="B13" s="68" t="s">
        <v>96</v>
      </c>
      <c r="C13" s="106">
        <f t="shared" si="0"/>
        <v>22</v>
      </c>
      <c r="D13" s="106">
        <v>20</v>
      </c>
      <c r="E13" s="107">
        <v>2</v>
      </c>
      <c r="H13" s="102"/>
    </row>
    <row r="14" spans="2:8" ht="18.75" customHeight="1">
      <c r="B14" s="68" t="s">
        <v>97</v>
      </c>
      <c r="C14" s="106">
        <f t="shared" si="0"/>
        <v>3</v>
      </c>
      <c r="D14" s="106">
        <v>3</v>
      </c>
      <c r="E14" s="107">
        <v>0</v>
      </c>
      <c r="H14" s="102"/>
    </row>
    <row r="15" spans="2:8" ht="18.75" customHeight="1">
      <c r="B15" s="68" t="s">
        <v>98</v>
      </c>
      <c r="C15" s="106">
        <f t="shared" si="0"/>
        <v>0</v>
      </c>
      <c r="D15" s="106">
        <v>0</v>
      </c>
      <c r="E15" s="107">
        <v>0</v>
      </c>
      <c r="H15" s="102"/>
    </row>
    <row r="16" spans="2:8" ht="18.75" customHeight="1">
      <c r="B16" s="68" t="s">
        <v>99</v>
      </c>
      <c r="C16" s="106">
        <f t="shared" si="0"/>
        <v>3</v>
      </c>
      <c r="D16" s="106">
        <v>3</v>
      </c>
      <c r="E16" s="107">
        <v>0</v>
      </c>
      <c r="H16" s="102"/>
    </row>
    <row r="17" spans="2:14" ht="15.75" thickBot="1">
      <c r="B17" s="71" t="s">
        <v>81</v>
      </c>
      <c r="C17" s="434">
        <f t="shared" si="0"/>
        <v>250.60975609756065</v>
      </c>
      <c r="D17" s="434">
        <v>173</v>
      </c>
      <c r="E17" s="435">
        <v>77.609756097560648</v>
      </c>
      <c r="H17" s="102"/>
    </row>
    <row r="18" spans="2:14" ht="9" customHeight="1">
      <c r="H18" s="102"/>
    </row>
    <row r="19" spans="2:14" ht="26.25" customHeight="1">
      <c r="B19" s="618" t="s">
        <v>82</v>
      </c>
      <c r="C19" s="618"/>
      <c r="D19" s="618"/>
      <c r="E19" s="618"/>
      <c r="F19" s="218"/>
    </row>
    <row r="22" spans="2:14" ht="15.75" thickBot="1"/>
    <row r="23" spans="2:14">
      <c r="B23" s="629" t="s">
        <v>89</v>
      </c>
      <c r="C23" s="631" t="s">
        <v>9</v>
      </c>
    </row>
    <row r="24" spans="2:14">
      <c r="B24" s="630"/>
      <c r="C24" s="632"/>
    </row>
    <row r="25" spans="2:14">
      <c r="B25" s="436" t="s">
        <v>9</v>
      </c>
      <c r="C25" s="112">
        <f>+C6/$C$6</f>
        <v>1</v>
      </c>
    </row>
    <row r="26" spans="2:14">
      <c r="B26" s="438" t="s">
        <v>81</v>
      </c>
      <c r="C26" s="114">
        <v>5.7513083876745544E-2</v>
      </c>
    </row>
    <row r="27" spans="2:14">
      <c r="B27" s="438" t="s">
        <v>99</v>
      </c>
      <c r="C27" s="114">
        <v>6.8847779239315917E-4</v>
      </c>
    </row>
    <row r="28" spans="2:14">
      <c r="B28" s="438" t="s">
        <v>98</v>
      </c>
      <c r="C28" s="114">
        <v>0</v>
      </c>
    </row>
    <row r="29" spans="2:14">
      <c r="B29" s="438" t="s">
        <v>97</v>
      </c>
      <c r="C29" s="114">
        <v>6.8847779239315917E-4</v>
      </c>
    </row>
    <row r="30" spans="2:14">
      <c r="B30" s="438" t="s">
        <v>96</v>
      </c>
      <c r="C30" s="114">
        <v>5.0488371442165012E-3</v>
      </c>
    </row>
    <row r="31" spans="2:14" ht="17.25" customHeight="1">
      <c r="B31" s="438" t="s">
        <v>95</v>
      </c>
      <c r="C31" s="114">
        <v>2.7539111695726367E-3</v>
      </c>
      <c r="I31" s="618" t="s">
        <v>82</v>
      </c>
      <c r="J31" s="618"/>
      <c r="K31" s="618"/>
      <c r="L31" s="618"/>
      <c r="M31" s="618"/>
      <c r="N31" s="618"/>
    </row>
    <row r="32" spans="2:14">
      <c r="B32" s="438" t="s">
        <v>94</v>
      </c>
      <c r="C32" s="114">
        <v>3.4423889619657959E-3</v>
      </c>
    </row>
    <row r="33" spans="2:3">
      <c r="B33" s="438" t="s">
        <v>93</v>
      </c>
      <c r="C33" s="114">
        <v>4.3603593518233416E-3</v>
      </c>
    </row>
    <row r="34" spans="2:3">
      <c r="B34" s="438" t="s">
        <v>92</v>
      </c>
      <c r="C34" s="114">
        <v>6.8388794044387149E-2</v>
      </c>
    </row>
    <row r="35" spans="2:3">
      <c r="B35" s="438" t="s">
        <v>91</v>
      </c>
      <c r="C35" s="114">
        <v>0.12782737678766323</v>
      </c>
    </row>
    <row r="36" spans="2:3" ht="15.75" thickBot="1">
      <c r="B36" s="440" t="s">
        <v>90</v>
      </c>
      <c r="C36" s="441">
        <v>0.72909798214435562</v>
      </c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9">
      <c r="B49"/>
      <c r="C49"/>
    </row>
    <row r="50" spans="2:9">
      <c r="B50"/>
      <c r="C50"/>
    </row>
    <row r="51" spans="2:9">
      <c r="B51"/>
      <c r="C51"/>
      <c r="I51" s="75"/>
    </row>
    <row r="52" spans="2:9">
      <c r="B52"/>
      <c r="C52"/>
    </row>
    <row r="53" spans="2:9">
      <c r="B53"/>
      <c r="C53"/>
    </row>
    <row r="54" spans="2:9">
      <c r="B54"/>
      <c r="C54"/>
    </row>
    <row r="55" spans="2:9">
      <c r="B55"/>
      <c r="C55"/>
    </row>
    <row r="56" spans="2:9">
      <c r="B56"/>
      <c r="C56"/>
    </row>
    <row r="57" spans="2:9">
      <c r="B57"/>
      <c r="C57"/>
    </row>
    <row r="58" spans="2:9">
      <c r="B58"/>
      <c r="C58"/>
    </row>
    <row r="59" spans="2:9">
      <c r="B59"/>
      <c r="C59"/>
    </row>
    <row r="60" spans="2:9">
      <c r="B60"/>
      <c r="C60"/>
    </row>
    <row r="61" spans="2:9">
      <c r="B61"/>
      <c r="C61"/>
    </row>
    <row r="62" spans="2:9">
      <c r="B62"/>
      <c r="C62"/>
    </row>
    <row r="63" spans="2:9">
      <c r="B63"/>
      <c r="C63"/>
    </row>
    <row r="64" spans="2:9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C88" s="314">
        <f>+D67-K92</f>
        <v>0</v>
      </c>
    </row>
    <row r="89" spans="2:3">
      <c r="C89" s="314">
        <f>+D68-L92</f>
        <v>0</v>
      </c>
    </row>
  </sheetData>
  <mergeCells count="10">
    <mergeCell ref="I31:N31"/>
    <mergeCell ref="B1:E1"/>
    <mergeCell ref="B2:E2"/>
    <mergeCell ref="B3:G3"/>
    <mergeCell ref="B4:B5"/>
    <mergeCell ref="C4:C5"/>
    <mergeCell ref="D4:E4"/>
    <mergeCell ref="B19:E19"/>
    <mergeCell ref="B23:B24"/>
    <mergeCell ref="C23:C24"/>
  </mergeCells>
  <pageMargins left="0.7" right="0.7" top="0.75" bottom="0.75" header="0.3" footer="0.3"/>
  <pageSetup orientation="portrait" r:id="rId1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E10:K11"/>
  <sheetViews>
    <sheetView workbookViewId="0">
      <selection activeCell="E10" sqref="E10:K11"/>
    </sheetView>
  </sheetViews>
  <sheetFormatPr baseColWidth="10" defaultRowHeight="15"/>
  <cols>
    <col min="1" max="16384" width="11.42578125" style="1"/>
  </cols>
  <sheetData>
    <row r="10" spans="5:11" ht="59.25">
      <c r="E10" s="613" t="s">
        <v>4</v>
      </c>
      <c r="F10" s="613"/>
      <c r="G10" s="613"/>
      <c r="H10" s="613"/>
      <c r="I10" s="613"/>
      <c r="J10" s="613"/>
      <c r="K10" s="613"/>
    </row>
    <row r="11" spans="5:11" ht="61.5">
      <c r="E11" s="8"/>
      <c r="F11" s="614" t="s">
        <v>352</v>
      </c>
      <c r="G11" s="614"/>
      <c r="H11" s="614"/>
      <c r="I11" s="614"/>
      <c r="J11" s="614"/>
      <c r="K11" s="8"/>
    </row>
  </sheetData>
  <mergeCells count="2">
    <mergeCell ref="E10:K10"/>
    <mergeCell ref="F11:J1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dimension ref="B2:F12"/>
  <sheetViews>
    <sheetView showGridLines="0" showWhiteSpace="0" workbookViewId="0">
      <selection activeCell="G18" sqref="G18:H18"/>
    </sheetView>
  </sheetViews>
  <sheetFormatPr baseColWidth="10" defaultRowHeight="15"/>
  <cols>
    <col min="2" max="2" width="25.140625" customWidth="1"/>
    <col min="3" max="4" width="18.28515625" customWidth="1"/>
  </cols>
  <sheetData>
    <row r="2" spans="2:6">
      <c r="B2" s="615" t="s">
        <v>589</v>
      </c>
      <c r="C2" s="615"/>
      <c r="D2" s="615"/>
    </row>
    <row r="3" spans="2:6">
      <c r="B3" s="619" t="s">
        <v>360</v>
      </c>
      <c r="C3" s="619"/>
      <c r="D3" s="619"/>
    </row>
    <row r="4" spans="2:6" ht="15.75" thickBot="1">
      <c r="B4" s="9"/>
      <c r="C4" s="9"/>
      <c r="D4" s="9"/>
      <c r="E4" s="10"/>
    </row>
    <row r="5" spans="2:6" ht="15.75" thickBot="1">
      <c r="B5" s="452" t="s">
        <v>6</v>
      </c>
      <c r="C5" s="453" t="s">
        <v>7</v>
      </c>
      <c r="D5" s="453" t="s">
        <v>8</v>
      </c>
      <c r="E5" s="10"/>
    </row>
    <row r="6" spans="2:6" ht="19.5" customHeight="1">
      <c r="B6" s="454" t="s">
        <v>9</v>
      </c>
      <c r="C6" s="455">
        <f>+SUM(C7:C8)</f>
        <v>12417</v>
      </c>
      <c r="D6" s="456">
        <f>+SUM(D7:D8)</f>
        <v>1</v>
      </c>
      <c r="E6" s="10"/>
    </row>
    <row r="7" spans="2:6" ht="19.5" customHeight="1">
      <c r="B7" s="131" t="s">
        <v>361</v>
      </c>
      <c r="C7" s="132">
        <v>11477</v>
      </c>
      <c r="D7" s="133">
        <f>+C7/C6</f>
        <v>0.92429733429975036</v>
      </c>
      <c r="E7" s="10"/>
    </row>
    <row r="8" spans="2:6" ht="19.5" customHeight="1" thickBot="1">
      <c r="B8" s="180" t="s">
        <v>362</v>
      </c>
      <c r="C8" s="181">
        <v>940</v>
      </c>
      <c r="D8" s="228">
        <f>+C8/C6</f>
        <v>7.5702665700249652E-2</v>
      </c>
      <c r="E8" s="10"/>
    </row>
    <row r="11" spans="2:6">
      <c r="B11" s="615" t="s">
        <v>591</v>
      </c>
      <c r="C11" s="615"/>
      <c r="D11" s="615"/>
      <c r="E11" s="615"/>
      <c r="F11" s="615"/>
    </row>
    <row r="12" spans="2:6">
      <c r="B12" s="619" t="s">
        <v>363</v>
      </c>
      <c r="C12" s="619"/>
      <c r="D12" s="619"/>
      <c r="E12" s="619"/>
      <c r="F12" s="619"/>
    </row>
  </sheetData>
  <mergeCells count="4">
    <mergeCell ref="B2:D2"/>
    <mergeCell ref="B3:D3"/>
    <mergeCell ref="B11:F11"/>
    <mergeCell ref="B12:F12"/>
  </mergeCells>
  <pageMargins left="0.7" right="0.7" top="0.75" bottom="0.75" header="0.3" footer="0.3"/>
  <pageSetup orientation="portrait" r:id="rId1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>
  <dimension ref="B1:N79"/>
  <sheetViews>
    <sheetView showGridLines="0" workbookViewId="0">
      <selection activeCell="J13" sqref="J13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4" max="4" width="14.85546875" customWidth="1"/>
    <col min="5" max="5" width="15.140625" customWidth="1"/>
    <col min="6" max="6" width="18.42578125" customWidth="1"/>
    <col min="8" max="8" width="18.28515625" customWidth="1"/>
  </cols>
  <sheetData>
    <row r="1" spans="2:8">
      <c r="B1" s="615" t="s">
        <v>590</v>
      </c>
      <c r="C1" s="615"/>
      <c r="D1" s="615"/>
      <c r="E1" s="615"/>
      <c r="F1" s="188"/>
      <c r="G1" s="443"/>
    </row>
    <row r="2" spans="2:8">
      <c r="B2" s="619" t="s">
        <v>364</v>
      </c>
      <c r="C2" s="619"/>
      <c r="D2" s="619"/>
      <c r="E2" s="619"/>
      <c r="F2" s="189"/>
      <c r="G2" s="445"/>
    </row>
    <row r="3" spans="2:8" ht="15.75" thickBot="1">
      <c r="B3" s="38"/>
      <c r="C3" s="38"/>
      <c r="D3" s="38"/>
      <c r="E3" s="38"/>
      <c r="F3" s="38"/>
      <c r="G3" s="38"/>
      <c r="H3" s="39"/>
    </row>
    <row r="4" spans="2:8" ht="15.75" thickBot="1">
      <c r="B4" s="868" t="s">
        <v>16</v>
      </c>
      <c r="C4" s="864" t="s">
        <v>9</v>
      </c>
      <c r="D4" s="871" t="s">
        <v>6</v>
      </c>
      <c r="E4" s="872"/>
      <c r="G4" s="39"/>
    </row>
    <row r="5" spans="2:8" ht="27.75" customHeight="1" thickBot="1">
      <c r="B5" s="869"/>
      <c r="C5" s="870"/>
      <c r="D5" s="457" t="s">
        <v>361</v>
      </c>
      <c r="E5" s="458" t="s">
        <v>362</v>
      </c>
      <c r="G5" s="39"/>
    </row>
    <row r="6" spans="2:8" ht="18.75" customHeight="1">
      <c r="B6" s="41" t="s">
        <v>9</v>
      </c>
      <c r="C6" s="139">
        <f t="shared" ref="C6" si="0">+SUM(D6:E6)</f>
        <v>12417</v>
      </c>
      <c r="D6" s="139">
        <f>+SUM(D7:D73)</f>
        <v>11477</v>
      </c>
      <c r="E6" s="459">
        <f t="shared" ref="E6" si="1">+SUM(E7:E73)</f>
        <v>940</v>
      </c>
      <c r="F6" s="44"/>
      <c r="G6" s="39"/>
    </row>
    <row r="7" spans="2:8">
      <c r="B7" s="45" t="s">
        <v>17</v>
      </c>
      <c r="C7" s="46">
        <f>+SUM(D7:E7)</f>
        <v>66</v>
      </c>
      <c r="D7" s="46">
        <v>62</v>
      </c>
      <c r="E7" s="47">
        <v>4</v>
      </c>
      <c r="F7" s="46"/>
      <c r="G7" s="39"/>
    </row>
    <row r="8" spans="2:8">
      <c r="B8" s="45" t="s">
        <v>135</v>
      </c>
      <c r="C8" s="46">
        <f t="shared" ref="C8:C72" si="2">+SUM(D8:E8)</f>
        <v>39</v>
      </c>
      <c r="D8" s="46">
        <v>37</v>
      </c>
      <c r="E8" s="47">
        <v>2</v>
      </c>
      <c r="F8" s="46"/>
      <c r="G8" s="48" t="s">
        <v>21</v>
      </c>
      <c r="H8" s="49">
        <v>1.5784811146009502E-2</v>
      </c>
    </row>
    <row r="9" spans="2:8">
      <c r="B9" s="45" t="s">
        <v>136</v>
      </c>
      <c r="C9" s="46">
        <f t="shared" si="2"/>
        <v>5</v>
      </c>
      <c r="D9" s="46">
        <v>5</v>
      </c>
      <c r="E9" s="47">
        <v>0</v>
      </c>
      <c r="F9" s="46"/>
      <c r="G9" s="48" t="s">
        <v>75</v>
      </c>
      <c r="H9" s="49">
        <v>1.6268019650479183E-2</v>
      </c>
    </row>
    <row r="10" spans="2:8">
      <c r="B10" s="45" t="s">
        <v>22</v>
      </c>
      <c r="C10" s="46">
        <f t="shared" si="2"/>
        <v>16</v>
      </c>
      <c r="D10" s="46">
        <v>16</v>
      </c>
      <c r="E10" s="47">
        <v>0</v>
      </c>
      <c r="F10" s="46"/>
      <c r="G10" s="48" t="s">
        <v>25</v>
      </c>
      <c r="H10" s="49">
        <v>1.9650479181766933E-2</v>
      </c>
    </row>
    <row r="11" spans="2:8">
      <c r="B11" s="45" t="s">
        <v>137</v>
      </c>
      <c r="C11" s="46">
        <f t="shared" si="2"/>
        <v>72</v>
      </c>
      <c r="D11" s="46">
        <v>70</v>
      </c>
      <c r="E11" s="47">
        <v>2</v>
      </c>
      <c r="F11" s="46"/>
      <c r="G11" s="48" t="s">
        <v>27</v>
      </c>
      <c r="H11" s="49">
        <v>2.4321494724973827E-2</v>
      </c>
    </row>
    <row r="12" spans="2:8">
      <c r="B12" s="45" t="s">
        <v>138</v>
      </c>
      <c r="C12" s="46">
        <f t="shared" si="2"/>
        <v>5</v>
      </c>
      <c r="D12" s="46">
        <v>5</v>
      </c>
      <c r="E12" s="47">
        <v>0</v>
      </c>
      <c r="F12" s="46"/>
      <c r="G12" s="48" t="s">
        <v>23</v>
      </c>
      <c r="H12" s="49">
        <v>2.5046307481678343E-2</v>
      </c>
    </row>
    <row r="13" spans="2:8" ht="24">
      <c r="B13" s="45" t="s">
        <v>365</v>
      </c>
      <c r="C13" s="46">
        <f t="shared" si="2"/>
        <v>7</v>
      </c>
      <c r="D13" s="46">
        <v>7</v>
      </c>
      <c r="E13" s="47">
        <v>0</v>
      </c>
      <c r="F13" s="46"/>
      <c r="G13" s="48" t="s">
        <v>29</v>
      </c>
      <c r="H13" s="49">
        <v>5.2508657485705081E-2</v>
      </c>
    </row>
    <row r="14" spans="2:8">
      <c r="B14" s="45" t="s">
        <v>30</v>
      </c>
      <c r="C14" s="46">
        <f t="shared" si="2"/>
        <v>22</v>
      </c>
      <c r="D14" s="46">
        <v>22</v>
      </c>
      <c r="E14" s="47">
        <v>0</v>
      </c>
      <c r="F14" s="46"/>
      <c r="G14" s="48" t="s">
        <v>35</v>
      </c>
      <c r="H14" s="49">
        <v>8.0695820246436331E-2</v>
      </c>
    </row>
    <row r="15" spans="2:8">
      <c r="B15" s="45" t="s">
        <v>32</v>
      </c>
      <c r="C15" s="46">
        <f t="shared" si="2"/>
        <v>5</v>
      </c>
      <c r="D15" s="46">
        <v>5</v>
      </c>
      <c r="E15" s="47">
        <v>0</v>
      </c>
      <c r="F15" s="46"/>
      <c r="G15" s="48" t="s">
        <v>33</v>
      </c>
      <c r="H15" s="49">
        <v>9.7205444149150361E-2</v>
      </c>
    </row>
    <row r="16" spans="2:8">
      <c r="B16" s="45" t="s">
        <v>34</v>
      </c>
      <c r="C16" s="46">
        <f t="shared" si="2"/>
        <v>1</v>
      </c>
      <c r="D16" s="46">
        <v>1</v>
      </c>
      <c r="E16" s="47">
        <v>0</v>
      </c>
      <c r="F16" s="46"/>
      <c r="G16" s="48" t="s">
        <v>31</v>
      </c>
      <c r="H16" s="49">
        <v>0.11516469356527341</v>
      </c>
    </row>
    <row r="17" spans="2:8">
      <c r="B17" s="45" t="s">
        <v>36</v>
      </c>
      <c r="C17" s="46">
        <f t="shared" si="2"/>
        <v>15</v>
      </c>
      <c r="D17" s="46">
        <v>15</v>
      </c>
      <c r="E17" s="47">
        <v>0</v>
      </c>
      <c r="F17" s="46"/>
      <c r="G17" s="48" t="s">
        <v>37</v>
      </c>
      <c r="H17" s="49">
        <v>0.37778851574454375</v>
      </c>
    </row>
    <row r="18" spans="2:8">
      <c r="B18" s="45" t="s">
        <v>140</v>
      </c>
      <c r="C18" s="46">
        <f t="shared" si="2"/>
        <v>72</v>
      </c>
      <c r="D18" s="46">
        <v>70</v>
      </c>
      <c r="E18" s="47">
        <v>2</v>
      </c>
      <c r="F18" s="46"/>
      <c r="G18" s="39"/>
    </row>
    <row r="19" spans="2:8">
      <c r="B19" s="45" t="s">
        <v>39</v>
      </c>
      <c r="C19" s="46">
        <f t="shared" si="2"/>
        <v>1</v>
      </c>
      <c r="D19" s="46">
        <v>1</v>
      </c>
      <c r="E19" s="47">
        <v>0</v>
      </c>
      <c r="F19" s="46"/>
      <c r="G19" s="39"/>
    </row>
    <row r="20" spans="2:8">
      <c r="B20" s="45" t="s">
        <v>40</v>
      </c>
      <c r="C20" s="46">
        <f t="shared" si="2"/>
        <v>1</v>
      </c>
      <c r="D20" s="46">
        <v>1</v>
      </c>
      <c r="E20" s="47">
        <v>0</v>
      </c>
      <c r="F20" s="46"/>
      <c r="G20" s="39"/>
    </row>
    <row r="21" spans="2:8">
      <c r="B21" s="45" t="s">
        <v>44</v>
      </c>
      <c r="C21" s="46">
        <f t="shared" si="2"/>
        <v>53</v>
      </c>
      <c r="D21" s="46">
        <v>53</v>
      </c>
      <c r="E21" s="47">
        <v>0</v>
      </c>
      <c r="F21" s="46"/>
      <c r="G21" s="39"/>
    </row>
    <row r="22" spans="2:8">
      <c r="B22" s="45" t="s">
        <v>45</v>
      </c>
      <c r="C22" s="46">
        <f t="shared" si="2"/>
        <v>2</v>
      </c>
      <c r="D22" s="46">
        <v>2</v>
      </c>
      <c r="E22" s="47">
        <v>0</v>
      </c>
      <c r="F22" s="46"/>
      <c r="G22" s="39"/>
    </row>
    <row r="23" spans="2:8">
      <c r="B23" s="45" t="s">
        <v>46</v>
      </c>
      <c r="C23" s="46">
        <f t="shared" si="2"/>
        <v>37</v>
      </c>
      <c r="D23" s="46">
        <v>34</v>
      </c>
      <c r="E23" s="47">
        <v>3</v>
      </c>
      <c r="F23" s="46"/>
      <c r="G23" s="39"/>
    </row>
    <row r="24" spans="2:8">
      <c r="B24" s="45" t="s">
        <v>47</v>
      </c>
      <c r="C24" s="46">
        <f t="shared" si="2"/>
        <v>3</v>
      </c>
      <c r="D24" s="46">
        <v>3</v>
      </c>
      <c r="E24" s="47">
        <v>0</v>
      </c>
      <c r="F24" s="46"/>
      <c r="G24" s="39"/>
    </row>
    <row r="25" spans="2:8">
      <c r="B25" s="45" t="s">
        <v>48</v>
      </c>
      <c r="C25" s="46">
        <f t="shared" si="2"/>
        <v>1</v>
      </c>
      <c r="D25" s="46">
        <v>1</v>
      </c>
      <c r="E25" s="47">
        <v>0</v>
      </c>
      <c r="F25" s="46"/>
      <c r="G25" s="39"/>
    </row>
    <row r="26" spans="2:8" ht="24">
      <c r="B26" s="45" t="s">
        <v>49</v>
      </c>
      <c r="C26" s="46">
        <f t="shared" si="2"/>
        <v>2</v>
      </c>
      <c r="D26" s="46">
        <v>2</v>
      </c>
      <c r="E26" s="47">
        <v>0</v>
      </c>
      <c r="F26" s="46"/>
      <c r="G26" s="39"/>
    </row>
    <row r="27" spans="2:8">
      <c r="B27" s="45" t="s">
        <v>50</v>
      </c>
      <c r="C27" s="46">
        <f t="shared" si="2"/>
        <v>10</v>
      </c>
      <c r="D27" s="46">
        <v>10</v>
      </c>
      <c r="E27" s="47">
        <v>0</v>
      </c>
      <c r="F27" s="46"/>
      <c r="G27" s="39"/>
    </row>
    <row r="28" spans="2:8">
      <c r="B28" s="45" t="s">
        <v>176</v>
      </c>
      <c r="C28" s="46">
        <f t="shared" si="2"/>
        <v>1</v>
      </c>
      <c r="D28" s="46">
        <v>1</v>
      </c>
      <c r="E28" s="47">
        <v>0</v>
      </c>
      <c r="F28" s="46"/>
      <c r="G28" s="39"/>
    </row>
    <row r="29" spans="2:8">
      <c r="B29" s="45" t="s">
        <v>51</v>
      </c>
      <c r="C29" s="46">
        <f t="shared" si="2"/>
        <v>4</v>
      </c>
      <c r="D29" s="46">
        <v>4</v>
      </c>
      <c r="E29" s="47">
        <v>0</v>
      </c>
      <c r="F29" s="46"/>
      <c r="G29" s="39"/>
    </row>
    <row r="30" spans="2:8">
      <c r="B30" s="45" t="s">
        <v>29</v>
      </c>
      <c r="C30" s="46">
        <f t="shared" si="2"/>
        <v>652</v>
      </c>
      <c r="D30" s="46">
        <v>624</v>
      </c>
      <c r="E30" s="47">
        <v>28</v>
      </c>
      <c r="F30" s="46"/>
      <c r="G30" s="39"/>
    </row>
    <row r="31" spans="2:8">
      <c r="B31" s="45" t="s">
        <v>19</v>
      </c>
      <c r="C31" s="46">
        <f t="shared" si="2"/>
        <v>121</v>
      </c>
      <c r="D31" s="46">
        <v>116</v>
      </c>
      <c r="E31" s="47">
        <v>5</v>
      </c>
      <c r="F31" s="46"/>
      <c r="G31" s="39"/>
    </row>
    <row r="32" spans="2:8" ht="24">
      <c r="B32" s="45" t="s">
        <v>37</v>
      </c>
      <c r="C32" s="46">
        <f t="shared" si="2"/>
        <v>4691</v>
      </c>
      <c r="D32" s="46">
        <v>4297</v>
      </c>
      <c r="E32" s="47">
        <v>394</v>
      </c>
      <c r="F32" s="46"/>
      <c r="G32" s="39"/>
    </row>
    <row r="33" spans="2:14">
      <c r="B33" s="45" t="s">
        <v>52</v>
      </c>
      <c r="C33" s="46">
        <f t="shared" si="2"/>
        <v>30</v>
      </c>
      <c r="D33" s="46">
        <v>28</v>
      </c>
      <c r="E33" s="47">
        <v>2</v>
      </c>
      <c r="F33" s="46"/>
      <c r="G33" s="39"/>
    </row>
    <row r="34" spans="2:14">
      <c r="B34" s="45" t="s">
        <v>141</v>
      </c>
      <c r="C34" s="46">
        <f t="shared" si="2"/>
        <v>1</v>
      </c>
      <c r="D34" s="46">
        <v>0</v>
      </c>
      <c r="E34" s="47">
        <v>1</v>
      </c>
      <c r="F34" s="46"/>
      <c r="G34" s="39"/>
    </row>
    <row r="35" spans="2:14">
      <c r="B35" s="45" t="s">
        <v>53</v>
      </c>
      <c r="C35" s="46">
        <f t="shared" si="2"/>
        <v>54</v>
      </c>
      <c r="D35" s="46">
        <v>45</v>
      </c>
      <c r="E35" s="47">
        <v>9</v>
      </c>
      <c r="F35" s="46"/>
      <c r="G35" s="39"/>
    </row>
    <row r="36" spans="2:14">
      <c r="B36" s="45" t="s">
        <v>54</v>
      </c>
      <c r="C36" s="46">
        <f t="shared" si="2"/>
        <v>11</v>
      </c>
      <c r="D36" s="46">
        <v>11</v>
      </c>
      <c r="E36" s="47">
        <v>0</v>
      </c>
      <c r="F36" s="46"/>
      <c r="G36" s="39"/>
    </row>
    <row r="37" spans="2:14">
      <c r="B37" s="45" t="s">
        <v>55</v>
      </c>
      <c r="C37" s="46">
        <f t="shared" si="2"/>
        <v>155</v>
      </c>
      <c r="D37" s="46">
        <v>129</v>
      </c>
      <c r="E37" s="47">
        <v>26</v>
      </c>
      <c r="F37" s="46"/>
      <c r="G37" s="39"/>
    </row>
    <row r="38" spans="2:14">
      <c r="B38" s="45" t="s">
        <v>33</v>
      </c>
      <c r="C38" s="46">
        <f t="shared" si="2"/>
        <v>1207</v>
      </c>
      <c r="D38" s="46">
        <v>1089</v>
      </c>
      <c r="E38" s="47">
        <v>118</v>
      </c>
      <c r="F38" s="46"/>
      <c r="G38" s="39"/>
    </row>
    <row r="39" spans="2:14">
      <c r="B39" s="45" t="s">
        <v>56</v>
      </c>
      <c r="C39" s="46">
        <f t="shared" si="2"/>
        <v>1</v>
      </c>
      <c r="D39" s="46">
        <v>1</v>
      </c>
      <c r="E39" s="47">
        <v>0</v>
      </c>
      <c r="F39" s="46"/>
      <c r="G39" s="39"/>
    </row>
    <row r="40" spans="2:14" ht="24">
      <c r="B40" s="45" t="s">
        <v>57</v>
      </c>
      <c r="C40" s="46">
        <f t="shared" si="2"/>
        <v>4</v>
      </c>
      <c r="D40" s="46">
        <v>4</v>
      </c>
      <c r="E40" s="47">
        <v>0</v>
      </c>
      <c r="F40" s="46"/>
      <c r="G40" s="39"/>
    </row>
    <row r="41" spans="2:14" ht="19.5" customHeight="1">
      <c r="B41" s="45" t="s">
        <v>58</v>
      </c>
      <c r="C41" s="46">
        <f t="shared" si="2"/>
        <v>11</v>
      </c>
      <c r="D41" s="46">
        <v>11</v>
      </c>
      <c r="E41" s="47">
        <v>0</v>
      </c>
      <c r="F41" s="46"/>
      <c r="G41" s="618" t="s">
        <v>59</v>
      </c>
      <c r="H41" s="618"/>
      <c r="I41" s="618"/>
      <c r="J41" s="618"/>
      <c r="K41" s="618"/>
      <c r="L41" s="618"/>
      <c r="M41" s="618"/>
      <c r="N41" s="618"/>
    </row>
    <row r="42" spans="2:14">
      <c r="B42" s="45" t="s">
        <v>142</v>
      </c>
      <c r="C42" s="46">
        <f t="shared" si="2"/>
        <v>172</v>
      </c>
      <c r="D42" s="46">
        <v>166</v>
      </c>
      <c r="E42" s="47">
        <v>6</v>
      </c>
      <c r="F42" s="46"/>
      <c r="G42" s="39"/>
    </row>
    <row r="43" spans="2:14">
      <c r="B43" s="45" t="s">
        <v>178</v>
      </c>
      <c r="C43" s="46">
        <f t="shared" si="2"/>
        <v>1</v>
      </c>
      <c r="D43" s="46">
        <v>1</v>
      </c>
      <c r="E43" s="47">
        <v>0</v>
      </c>
      <c r="F43" s="46"/>
      <c r="G43" s="39"/>
    </row>
    <row r="44" spans="2:14">
      <c r="B44" s="45" t="s">
        <v>21</v>
      </c>
      <c r="C44" s="46">
        <f t="shared" si="2"/>
        <v>196</v>
      </c>
      <c r="D44" s="46">
        <v>191</v>
      </c>
      <c r="E44" s="47">
        <v>5</v>
      </c>
      <c r="F44" s="46"/>
      <c r="G44" s="39"/>
    </row>
    <row r="45" spans="2:14" ht="24">
      <c r="B45" s="45" t="s">
        <v>61</v>
      </c>
      <c r="C45" s="46">
        <f t="shared" si="2"/>
        <v>42</v>
      </c>
      <c r="D45" s="46">
        <v>42</v>
      </c>
      <c r="E45" s="47">
        <v>0</v>
      </c>
      <c r="F45" s="46"/>
      <c r="G45" s="39"/>
    </row>
    <row r="46" spans="2:14">
      <c r="B46" s="45" t="s">
        <v>62</v>
      </c>
      <c r="C46" s="46">
        <f t="shared" si="2"/>
        <v>36</v>
      </c>
      <c r="D46" s="46">
        <v>36</v>
      </c>
      <c r="E46" s="47">
        <v>0</v>
      </c>
      <c r="F46" s="46"/>
      <c r="G46" s="39"/>
    </row>
    <row r="47" spans="2:14">
      <c r="B47" s="45" t="s">
        <v>63</v>
      </c>
      <c r="C47" s="46">
        <f t="shared" si="2"/>
        <v>32</v>
      </c>
      <c r="D47" s="46">
        <v>32</v>
      </c>
      <c r="E47" s="47">
        <v>0</v>
      </c>
      <c r="F47" s="46"/>
      <c r="G47" s="39"/>
    </row>
    <row r="48" spans="2:14">
      <c r="B48" s="45" t="s">
        <v>64</v>
      </c>
      <c r="C48" s="46">
        <f t="shared" si="2"/>
        <v>138</v>
      </c>
      <c r="D48" s="46">
        <v>138</v>
      </c>
      <c r="E48" s="47">
        <v>0</v>
      </c>
      <c r="F48" s="46"/>
      <c r="G48" s="39"/>
    </row>
    <row r="49" spans="2:7" ht="24">
      <c r="B49" s="45" t="s">
        <v>297</v>
      </c>
      <c r="C49" s="46">
        <f t="shared" si="2"/>
        <v>6</v>
      </c>
      <c r="D49" s="46">
        <v>6</v>
      </c>
      <c r="E49" s="47">
        <v>0</v>
      </c>
      <c r="F49" s="46"/>
      <c r="G49" s="39"/>
    </row>
    <row r="50" spans="2:7">
      <c r="B50" s="45" t="s">
        <v>66</v>
      </c>
      <c r="C50" s="46">
        <f t="shared" si="2"/>
        <v>8</v>
      </c>
      <c r="D50" s="46">
        <v>8</v>
      </c>
      <c r="E50" s="47">
        <v>0</v>
      </c>
      <c r="F50" s="46"/>
      <c r="G50" s="39"/>
    </row>
    <row r="51" spans="2:7">
      <c r="B51" s="45" t="s">
        <v>67</v>
      </c>
      <c r="C51" s="46">
        <f t="shared" si="2"/>
        <v>9</v>
      </c>
      <c r="D51" s="46">
        <v>9</v>
      </c>
      <c r="E51" s="47">
        <v>0</v>
      </c>
      <c r="F51" s="46"/>
      <c r="G51" s="39"/>
    </row>
    <row r="52" spans="2:7">
      <c r="B52" s="45" t="s">
        <v>68</v>
      </c>
      <c r="C52" s="46">
        <f t="shared" si="2"/>
        <v>26</v>
      </c>
      <c r="D52" s="46">
        <v>26</v>
      </c>
      <c r="E52" s="47">
        <v>0</v>
      </c>
      <c r="F52" s="46"/>
      <c r="G52" s="39"/>
    </row>
    <row r="53" spans="2:7">
      <c r="B53" s="45" t="s">
        <v>69</v>
      </c>
      <c r="C53" s="46">
        <f t="shared" si="2"/>
        <v>5</v>
      </c>
      <c r="D53" s="46">
        <v>4</v>
      </c>
      <c r="E53" s="47">
        <v>1</v>
      </c>
      <c r="F53" s="46"/>
      <c r="G53" s="39"/>
    </row>
    <row r="54" spans="2:7">
      <c r="B54" s="45" t="s">
        <v>70</v>
      </c>
      <c r="C54" s="46">
        <f t="shared" si="2"/>
        <v>26</v>
      </c>
      <c r="D54" s="46">
        <v>25</v>
      </c>
      <c r="E54" s="47">
        <v>1</v>
      </c>
      <c r="F54" s="46"/>
      <c r="G54" s="39"/>
    </row>
    <row r="55" spans="2:7">
      <c r="B55" s="45" t="s">
        <v>145</v>
      </c>
      <c r="C55" s="46">
        <f t="shared" si="2"/>
        <v>4</v>
      </c>
      <c r="D55" s="46">
        <v>4</v>
      </c>
      <c r="E55" s="47">
        <v>0</v>
      </c>
      <c r="F55" s="46"/>
      <c r="G55" s="39"/>
    </row>
    <row r="56" spans="2:7" ht="24">
      <c r="B56" s="45" t="s">
        <v>71</v>
      </c>
      <c r="C56" s="46">
        <f t="shared" si="2"/>
        <v>23</v>
      </c>
      <c r="D56" s="46">
        <v>18</v>
      </c>
      <c r="E56" s="47">
        <v>5</v>
      </c>
      <c r="F56" s="46"/>
      <c r="G56" s="39"/>
    </row>
    <row r="57" spans="2:7">
      <c r="B57" s="45" t="s">
        <v>72</v>
      </c>
      <c r="C57" s="46">
        <f t="shared" si="2"/>
        <v>14</v>
      </c>
      <c r="D57" s="46">
        <v>14</v>
      </c>
      <c r="E57" s="47">
        <v>0</v>
      </c>
      <c r="F57" s="46"/>
      <c r="G57" s="39"/>
    </row>
    <row r="58" spans="2:7">
      <c r="B58" s="45" t="s">
        <v>146</v>
      </c>
      <c r="C58" s="46">
        <f t="shared" si="2"/>
        <v>4</v>
      </c>
      <c r="D58" s="46">
        <v>4</v>
      </c>
      <c r="E58" s="47">
        <v>0</v>
      </c>
      <c r="F58" s="46"/>
      <c r="G58" s="39"/>
    </row>
    <row r="59" spans="2:7" ht="16.5" customHeight="1">
      <c r="B59" s="45" t="s">
        <v>73</v>
      </c>
      <c r="C59" s="46">
        <f t="shared" si="2"/>
        <v>34</v>
      </c>
      <c r="D59" s="46">
        <v>33</v>
      </c>
      <c r="E59" s="47">
        <v>1</v>
      </c>
      <c r="F59" s="46"/>
      <c r="G59" s="39"/>
    </row>
    <row r="60" spans="2:7" ht="24">
      <c r="B60" s="45" t="s">
        <v>74</v>
      </c>
      <c r="C60" s="46">
        <f t="shared" si="2"/>
        <v>69</v>
      </c>
      <c r="D60" s="46">
        <v>67</v>
      </c>
      <c r="E60" s="47">
        <v>2</v>
      </c>
      <c r="F60" s="46"/>
      <c r="G60" s="39"/>
    </row>
    <row r="61" spans="2:7">
      <c r="B61" s="45" t="s">
        <v>25</v>
      </c>
      <c r="C61" s="46">
        <f t="shared" si="2"/>
        <v>244</v>
      </c>
      <c r="D61" s="46">
        <v>213</v>
      </c>
      <c r="E61" s="47">
        <v>31</v>
      </c>
      <c r="F61" s="46"/>
      <c r="G61" s="39"/>
    </row>
    <row r="62" spans="2:7">
      <c r="B62" s="45" t="s">
        <v>75</v>
      </c>
      <c r="C62" s="46">
        <f t="shared" si="2"/>
        <v>202</v>
      </c>
      <c r="D62" s="46">
        <v>196</v>
      </c>
      <c r="E62" s="47">
        <v>6</v>
      </c>
      <c r="F62" s="46"/>
      <c r="G62" s="39"/>
    </row>
    <row r="63" spans="2:7">
      <c r="B63" s="45" t="s">
        <v>76</v>
      </c>
      <c r="C63" s="46">
        <f t="shared" si="2"/>
        <v>1</v>
      </c>
      <c r="D63" s="46">
        <v>1</v>
      </c>
      <c r="E63" s="47">
        <v>0</v>
      </c>
      <c r="F63" s="46"/>
      <c r="G63" s="39"/>
    </row>
    <row r="64" spans="2:7">
      <c r="B64" s="45" t="s">
        <v>77</v>
      </c>
      <c r="C64" s="46">
        <f t="shared" si="2"/>
        <v>15</v>
      </c>
      <c r="D64" s="46">
        <v>13</v>
      </c>
      <c r="E64" s="47">
        <v>2</v>
      </c>
      <c r="F64" s="46"/>
      <c r="G64" s="39"/>
    </row>
    <row r="65" spans="2:9">
      <c r="B65" s="45" t="s">
        <v>147</v>
      </c>
      <c r="C65" s="46">
        <f t="shared" si="2"/>
        <v>9</v>
      </c>
      <c r="D65" s="46">
        <v>9</v>
      </c>
      <c r="E65" s="47">
        <v>0</v>
      </c>
      <c r="F65" s="46"/>
      <c r="G65" s="39"/>
    </row>
    <row r="66" spans="2:9">
      <c r="B66" s="45" t="s">
        <v>148</v>
      </c>
      <c r="C66" s="46">
        <f t="shared" si="2"/>
        <v>4</v>
      </c>
      <c r="D66" s="46">
        <v>4</v>
      </c>
      <c r="E66" s="47">
        <v>0</v>
      </c>
      <c r="F66" s="46"/>
      <c r="G66" s="39"/>
    </row>
    <row r="67" spans="2:9">
      <c r="B67" s="45" t="s">
        <v>35</v>
      </c>
      <c r="C67" s="46">
        <f t="shared" si="2"/>
        <v>1002</v>
      </c>
      <c r="D67" s="46">
        <v>941</v>
      </c>
      <c r="E67" s="47">
        <v>61</v>
      </c>
      <c r="F67" s="46"/>
      <c r="G67" s="39"/>
    </row>
    <row r="68" spans="2:9">
      <c r="B68" s="45" t="s">
        <v>80</v>
      </c>
      <c r="C68" s="46">
        <f t="shared" si="2"/>
        <v>88</v>
      </c>
      <c r="D68" s="46">
        <v>77</v>
      </c>
      <c r="E68" s="47">
        <v>11</v>
      </c>
      <c r="F68" s="46"/>
      <c r="G68" s="39"/>
    </row>
    <row r="69" spans="2:9">
      <c r="B69" s="45" t="s">
        <v>27</v>
      </c>
      <c r="C69" s="46">
        <f t="shared" si="2"/>
        <v>302</v>
      </c>
      <c r="D69" s="46">
        <v>252</v>
      </c>
      <c r="E69" s="47">
        <v>50</v>
      </c>
      <c r="F69" s="46"/>
      <c r="G69" s="39"/>
    </row>
    <row r="70" spans="2:9">
      <c r="B70" s="45" t="s">
        <v>23</v>
      </c>
      <c r="C70" s="46">
        <f t="shared" si="2"/>
        <v>311</v>
      </c>
      <c r="D70" s="46">
        <v>306</v>
      </c>
      <c r="E70" s="47">
        <v>5</v>
      </c>
      <c r="F70" s="46"/>
      <c r="G70" s="39"/>
    </row>
    <row r="71" spans="2:9">
      <c r="B71" s="45" t="s">
        <v>31</v>
      </c>
      <c r="C71" s="46">
        <f t="shared" si="2"/>
        <v>1430</v>
      </c>
      <c r="D71" s="46">
        <v>1343</v>
      </c>
      <c r="E71" s="47">
        <v>87</v>
      </c>
      <c r="F71" s="46"/>
      <c r="G71" s="39"/>
    </row>
    <row r="72" spans="2:9">
      <c r="B72" s="45" t="s">
        <v>149</v>
      </c>
      <c r="C72" s="46">
        <f t="shared" si="2"/>
        <v>1</v>
      </c>
      <c r="D72" s="46">
        <v>1</v>
      </c>
      <c r="E72" s="47">
        <v>0</v>
      </c>
      <c r="F72" s="46"/>
      <c r="G72" s="39"/>
    </row>
    <row r="73" spans="2:9" ht="15.75" thickBot="1">
      <c r="B73" s="187" t="s">
        <v>81</v>
      </c>
      <c r="C73" s="51">
        <f t="shared" ref="C73" si="3">+SUM(D73:E73)</f>
        <v>585</v>
      </c>
      <c r="D73" s="51">
        <v>515</v>
      </c>
      <c r="E73" s="52">
        <v>70</v>
      </c>
      <c r="F73" s="46"/>
      <c r="G73" s="39"/>
    </row>
    <row r="74" spans="2:9" ht="8.25" customHeight="1"/>
    <row r="75" spans="2:9" ht="19.5" customHeight="1">
      <c r="B75" s="618" t="s">
        <v>82</v>
      </c>
      <c r="C75" s="618"/>
      <c r="D75" s="618"/>
      <c r="E75" s="618"/>
      <c r="F75" s="618"/>
      <c r="G75" s="444"/>
    </row>
    <row r="76" spans="2:9">
      <c r="B76" s="618" t="s">
        <v>59</v>
      </c>
      <c r="C76" s="618"/>
      <c r="D76" s="618"/>
      <c r="E76" s="618"/>
      <c r="F76" s="618"/>
      <c r="G76" s="618"/>
      <c r="H76" s="618"/>
      <c r="I76" s="618"/>
    </row>
    <row r="79" spans="2:9">
      <c r="D79" s="76"/>
      <c r="E79" s="76"/>
    </row>
  </sheetData>
  <mergeCells count="8">
    <mergeCell ref="B75:F75"/>
    <mergeCell ref="B76:I76"/>
    <mergeCell ref="B1:E1"/>
    <mergeCell ref="B2:E2"/>
    <mergeCell ref="B4:B5"/>
    <mergeCell ref="C4:C5"/>
    <mergeCell ref="D4:E4"/>
    <mergeCell ref="G41:N41"/>
  </mergeCells>
  <pageMargins left="0.7" right="0.7" top="0.75" bottom="0.75" header="0.3" footer="0.3"/>
  <pageSetup orientation="portrait" r:id="rId1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>
  <dimension ref="B1:N37"/>
  <sheetViews>
    <sheetView showGridLines="0" workbookViewId="0">
      <selection activeCell="F20" sqref="F20"/>
    </sheetView>
  </sheetViews>
  <sheetFormatPr baseColWidth="10" defaultRowHeight="15"/>
  <cols>
    <col min="2" max="2" width="26" bestFit="1" customWidth="1"/>
    <col min="3" max="3" width="14.140625" customWidth="1"/>
    <col min="4" max="4" width="15.7109375" customWidth="1"/>
    <col min="5" max="5" width="13.85546875" customWidth="1"/>
  </cols>
  <sheetData>
    <row r="1" spans="2:7">
      <c r="B1" s="615" t="s">
        <v>592</v>
      </c>
      <c r="C1" s="615"/>
      <c r="D1" s="615"/>
      <c r="E1" s="615"/>
      <c r="F1" s="615"/>
    </row>
    <row r="2" spans="2:7">
      <c r="B2" s="619" t="s">
        <v>366</v>
      </c>
      <c r="C2" s="619"/>
      <c r="D2" s="619"/>
      <c r="E2" s="619"/>
      <c r="F2" s="619"/>
    </row>
    <row r="3" spans="2:7" ht="15.75" thickBot="1"/>
    <row r="4" spans="2:7" ht="15.75" thickBot="1">
      <c r="B4" s="868" t="s">
        <v>84</v>
      </c>
      <c r="C4" s="864" t="s">
        <v>9</v>
      </c>
      <c r="D4" s="866" t="s">
        <v>6</v>
      </c>
      <c r="E4" s="867"/>
      <c r="F4" s="66"/>
    </row>
    <row r="5" spans="2:7" ht="28.5" customHeight="1" thickBot="1">
      <c r="B5" s="869"/>
      <c r="C5" s="870"/>
      <c r="D5" s="457" t="s">
        <v>361</v>
      </c>
      <c r="E5" s="458" t="s">
        <v>362</v>
      </c>
      <c r="G5" s="66"/>
    </row>
    <row r="6" spans="2:7">
      <c r="B6" s="67" t="s">
        <v>9</v>
      </c>
      <c r="C6" s="42">
        <f>+SUM(C7:C9)</f>
        <v>12417</v>
      </c>
      <c r="D6" s="103">
        <f>+SUM(D7:D9)</f>
        <v>11476.999999999998</v>
      </c>
      <c r="E6" s="43">
        <f>+SUM(E7:E9)</f>
        <v>940</v>
      </c>
      <c r="F6" s="446"/>
      <c r="G6" s="66"/>
    </row>
    <row r="7" spans="2:7" ht="15.75" customHeight="1">
      <c r="B7" s="68" t="s">
        <v>85</v>
      </c>
      <c r="C7" s="69">
        <f>+SUM(D7:E7)</f>
        <v>9900.0497580335359</v>
      </c>
      <c r="D7" s="106">
        <v>9242.9623793927585</v>
      </c>
      <c r="E7" s="70">
        <v>657.08737864077671</v>
      </c>
      <c r="G7" s="66"/>
    </row>
    <row r="8" spans="2:7">
      <c r="B8" s="68" t="s">
        <v>86</v>
      </c>
      <c r="C8" s="69">
        <f>+SUM(D8:E8)</f>
        <v>2247.7584372668553</v>
      </c>
      <c r="D8" s="106">
        <v>1981.0701956271575</v>
      </c>
      <c r="E8" s="70">
        <v>266.68824163969794</v>
      </c>
      <c r="G8" s="66"/>
    </row>
    <row r="9" spans="2:7" ht="15.75" thickBot="1">
      <c r="B9" s="71" t="s">
        <v>87</v>
      </c>
      <c r="C9" s="72">
        <f>+SUM(D9:E9)</f>
        <v>269.19180469960855</v>
      </c>
      <c r="D9" s="109">
        <v>252.96742498008319</v>
      </c>
      <c r="E9" s="73">
        <v>16.224379719525352</v>
      </c>
      <c r="F9" s="66"/>
    </row>
    <row r="10" spans="2:7" ht="8.25" customHeight="1"/>
    <row r="11" spans="2:7" ht="22.5" customHeight="1">
      <c r="B11" s="446"/>
      <c r="C11" s="446"/>
      <c r="D11" s="446"/>
      <c r="E11" s="446"/>
    </row>
    <row r="12" spans="2:7">
      <c r="B12" s="75"/>
      <c r="D12" s="308"/>
      <c r="E12" s="143"/>
    </row>
    <row r="13" spans="2:7">
      <c r="B13" s="75"/>
    </row>
    <row r="14" spans="2:7" ht="24.75">
      <c r="B14" s="77"/>
      <c r="C14" s="147" t="s">
        <v>9</v>
      </c>
      <c r="D14" s="147" t="s">
        <v>361</v>
      </c>
      <c r="E14" s="147" t="s">
        <v>362</v>
      </c>
    </row>
    <row r="15" spans="2:7">
      <c r="B15" s="81" t="s">
        <v>85</v>
      </c>
      <c r="C15" s="84">
        <f>+C7/$C$6</f>
        <v>0.79729803962579815</v>
      </c>
      <c r="D15" s="84">
        <f>+D7/$D$6</f>
        <v>0.80534655218199525</v>
      </c>
      <c r="E15" s="84">
        <f>+E7/$E$6</f>
        <v>0.69902912621359226</v>
      </c>
    </row>
    <row r="16" spans="2:7">
      <c r="B16" s="81" t="s">
        <v>86</v>
      </c>
      <c r="C16" s="84">
        <f>+C8/$C$6</f>
        <v>0.18102266548013651</v>
      </c>
      <c r="D16" s="84">
        <f>+D8/$D$6</f>
        <v>0.17261219792865365</v>
      </c>
      <c r="E16" s="84">
        <f>+E8/$E$6</f>
        <v>0.28371089536138078</v>
      </c>
    </row>
    <row r="17" spans="2:14">
      <c r="B17" s="81" t="s">
        <v>87</v>
      </c>
      <c r="C17" s="84">
        <f>+C9/$C$6</f>
        <v>2.1679294894065278E-2</v>
      </c>
      <c r="D17" s="84">
        <f>+D9/$D$6</f>
        <v>2.2041249889351158E-2</v>
      </c>
      <c r="E17" s="84">
        <f>+E9/$E$6</f>
        <v>1.7259978425026971E-2</v>
      </c>
    </row>
    <row r="21" spans="2:14" ht="8.25" customHeight="1"/>
    <row r="22" spans="2:14" ht="23.25" customHeight="1">
      <c r="I22" s="628"/>
      <c r="J22" s="628"/>
      <c r="K22" s="628"/>
      <c r="L22" s="628"/>
      <c r="M22" s="628"/>
      <c r="N22" s="628"/>
    </row>
    <row r="31" spans="2:14">
      <c r="F31" s="444"/>
    </row>
    <row r="37" ht="24.75" customHeight="1"/>
  </sheetData>
  <mergeCells count="6">
    <mergeCell ref="I22:N22"/>
    <mergeCell ref="B1:F1"/>
    <mergeCell ref="B2:F2"/>
    <mergeCell ref="B4:B5"/>
    <mergeCell ref="C4:C5"/>
    <mergeCell ref="D4:E4"/>
  </mergeCells>
  <pageMargins left="0.7" right="0.7" top="0.75" bottom="0.75" header="0.3" footer="0.3"/>
  <drawing r:id="rId1"/>
</worksheet>
</file>

<file path=xl/worksheets/sheet138.xml><?xml version="1.0" encoding="utf-8"?>
<worksheet xmlns="http://schemas.openxmlformats.org/spreadsheetml/2006/main" xmlns:r="http://schemas.openxmlformats.org/officeDocument/2006/relationships">
  <dimension ref="B1:L78"/>
  <sheetViews>
    <sheetView showGridLines="0" workbookViewId="0">
      <selection activeCell="M5" sqref="M5"/>
    </sheetView>
  </sheetViews>
  <sheetFormatPr baseColWidth="10" defaultRowHeight="15"/>
  <cols>
    <col min="2" max="2" width="17.85546875" style="53" customWidth="1"/>
    <col min="3" max="3" width="13" style="53" customWidth="1"/>
    <col min="4" max="5" width="20" customWidth="1"/>
    <col min="6" max="6" width="13.5703125" customWidth="1"/>
  </cols>
  <sheetData>
    <row r="1" spans="2:8">
      <c r="B1" s="615" t="s">
        <v>593</v>
      </c>
      <c r="C1" s="615"/>
      <c r="D1" s="615"/>
      <c r="E1" s="615"/>
      <c r="F1" s="188"/>
    </row>
    <row r="2" spans="2:8">
      <c r="B2" s="619" t="s">
        <v>367</v>
      </c>
      <c r="C2" s="619"/>
      <c r="D2" s="619"/>
      <c r="E2" s="619"/>
      <c r="F2" s="189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868" t="s">
        <v>89</v>
      </c>
      <c r="C4" s="864" t="s">
        <v>9</v>
      </c>
      <c r="D4" s="871" t="s">
        <v>6</v>
      </c>
      <c r="E4" s="873"/>
      <c r="G4" s="102"/>
    </row>
    <row r="5" spans="2:8" ht="15.75" thickBot="1">
      <c r="B5" s="869"/>
      <c r="C5" s="870"/>
      <c r="D5" s="457" t="s">
        <v>361</v>
      </c>
      <c r="E5" s="458" t="s">
        <v>362</v>
      </c>
      <c r="G5" s="102"/>
    </row>
    <row r="6" spans="2:8" ht="16.5" customHeight="1">
      <c r="B6" s="67" t="s">
        <v>9</v>
      </c>
      <c r="C6" s="103">
        <f t="shared" ref="C6:C17" si="0">+SUM(D6:E6)</f>
        <v>12417</v>
      </c>
      <c r="D6" s="103">
        <f>+SUM(D7:D17)</f>
        <v>11477</v>
      </c>
      <c r="E6" s="460">
        <f t="shared" ref="E6" si="1">+SUM(E7:E17)</f>
        <v>940</v>
      </c>
      <c r="G6" s="102"/>
    </row>
    <row r="7" spans="2:8" ht="18.75" customHeight="1">
      <c r="B7" s="68" t="s">
        <v>90</v>
      </c>
      <c r="C7" s="106">
        <f t="shared" si="0"/>
        <v>8653</v>
      </c>
      <c r="D7" s="106">
        <v>8018</v>
      </c>
      <c r="E7" s="461">
        <v>635</v>
      </c>
      <c r="G7" s="102"/>
    </row>
    <row r="8" spans="2:8" ht="18.75" customHeight="1">
      <c r="B8" s="68" t="s">
        <v>91</v>
      </c>
      <c r="C8" s="106">
        <f t="shared" si="0"/>
        <v>1835</v>
      </c>
      <c r="D8" s="106">
        <v>1681</v>
      </c>
      <c r="E8" s="461">
        <v>154</v>
      </c>
      <c r="G8" s="102"/>
    </row>
    <row r="9" spans="2:8" ht="18.75" customHeight="1">
      <c r="B9" s="68" t="s">
        <v>92</v>
      </c>
      <c r="C9" s="106">
        <f t="shared" si="0"/>
        <v>903</v>
      </c>
      <c r="D9" s="106">
        <v>844</v>
      </c>
      <c r="E9" s="461">
        <v>59</v>
      </c>
      <c r="G9" s="102"/>
    </row>
    <row r="10" spans="2:8" ht="18.75" customHeight="1">
      <c r="B10" s="68" t="s">
        <v>93</v>
      </c>
      <c r="C10" s="106">
        <f t="shared" si="0"/>
        <v>92</v>
      </c>
      <c r="D10" s="106">
        <v>92</v>
      </c>
      <c r="E10" s="461">
        <v>0</v>
      </c>
      <c r="G10" s="102"/>
    </row>
    <row r="11" spans="2:8" ht="18.75" customHeight="1">
      <c r="B11" s="68" t="s">
        <v>94</v>
      </c>
      <c r="C11" s="106">
        <f t="shared" si="0"/>
        <v>107</v>
      </c>
      <c r="D11" s="106">
        <v>106</v>
      </c>
      <c r="E11" s="461">
        <v>1</v>
      </c>
      <c r="G11" s="102"/>
    </row>
    <row r="12" spans="2:8" ht="18.75" customHeight="1">
      <c r="B12" s="68" t="s">
        <v>95</v>
      </c>
      <c r="C12" s="106">
        <f t="shared" si="0"/>
        <v>44</v>
      </c>
      <c r="D12" s="106">
        <v>43</v>
      </c>
      <c r="E12" s="461">
        <v>1</v>
      </c>
      <c r="G12" s="102"/>
    </row>
    <row r="13" spans="2:8" ht="18.75" customHeight="1">
      <c r="B13" s="68" t="s">
        <v>96</v>
      </c>
      <c r="C13" s="106">
        <f t="shared" si="0"/>
        <v>56</v>
      </c>
      <c r="D13" s="106">
        <v>47</v>
      </c>
      <c r="E13" s="461">
        <v>9</v>
      </c>
      <c r="G13" s="102"/>
    </row>
    <row r="14" spans="2:8" ht="18.75" customHeight="1">
      <c r="B14" s="68" t="s">
        <v>97</v>
      </c>
      <c r="C14" s="106">
        <f t="shared" si="0"/>
        <v>8</v>
      </c>
      <c r="D14" s="106">
        <v>7</v>
      </c>
      <c r="E14" s="461">
        <v>1</v>
      </c>
      <c r="G14" s="102"/>
    </row>
    <row r="15" spans="2:8" ht="18.75" customHeight="1">
      <c r="B15" s="68" t="s">
        <v>98</v>
      </c>
      <c r="C15" s="106">
        <f t="shared" si="0"/>
        <v>3</v>
      </c>
      <c r="D15" s="106">
        <v>3</v>
      </c>
      <c r="E15" s="461">
        <v>0</v>
      </c>
      <c r="G15" s="102"/>
    </row>
    <row r="16" spans="2:8" ht="18.75" customHeight="1">
      <c r="B16" s="68" t="s">
        <v>99</v>
      </c>
      <c r="C16" s="106">
        <f t="shared" si="0"/>
        <v>36</v>
      </c>
      <c r="D16" s="106">
        <v>35</v>
      </c>
      <c r="E16" s="461">
        <v>1</v>
      </c>
      <c r="G16" s="102"/>
    </row>
    <row r="17" spans="2:12" ht="15.75" thickBot="1">
      <c r="B17" s="71" t="s">
        <v>81</v>
      </c>
      <c r="C17" s="109">
        <f t="shared" si="0"/>
        <v>680</v>
      </c>
      <c r="D17" s="109">
        <v>601</v>
      </c>
      <c r="E17" s="462">
        <v>79</v>
      </c>
      <c r="G17" s="102"/>
    </row>
    <row r="18" spans="2:12" ht="9" customHeight="1">
      <c r="H18" s="102"/>
    </row>
    <row r="19" spans="2:12" ht="28.5" customHeight="1">
      <c r="B19" s="618" t="s">
        <v>82</v>
      </c>
      <c r="C19" s="618"/>
      <c r="D19" s="618"/>
      <c r="E19" s="618"/>
      <c r="F19" s="218"/>
      <c r="G19" s="618" t="s">
        <v>82</v>
      </c>
      <c r="H19" s="618"/>
      <c r="I19" s="618"/>
      <c r="J19" s="618"/>
      <c r="K19" s="618"/>
      <c r="L19" s="618"/>
    </row>
    <row r="22" spans="2:12" ht="15.75" thickBot="1"/>
    <row r="23" spans="2:12">
      <c r="B23" s="629" t="s">
        <v>89</v>
      </c>
      <c r="C23" s="631" t="s">
        <v>9</v>
      </c>
    </row>
    <row r="24" spans="2:12">
      <c r="B24" s="630"/>
      <c r="C24" s="632"/>
    </row>
    <row r="25" spans="2:12">
      <c r="B25" s="111" t="s">
        <v>9</v>
      </c>
      <c r="C25" s="112">
        <v>1</v>
      </c>
    </row>
    <row r="26" spans="2:12">
      <c r="B26" s="113" t="s">
        <v>81</v>
      </c>
      <c r="C26" s="114">
        <v>5.4763630506563583E-2</v>
      </c>
    </row>
    <row r="27" spans="2:12">
      <c r="B27" s="113" t="s">
        <v>99</v>
      </c>
      <c r="C27" s="114">
        <v>2.8992510268180719E-3</v>
      </c>
    </row>
    <row r="28" spans="2:12">
      <c r="B28" s="113" t="s">
        <v>98</v>
      </c>
      <c r="C28" s="114">
        <v>2.4160425223483932E-4</v>
      </c>
    </row>
    <row r="29" spans="2:12">
      <c r="B29" s="113" t="s">
        <v>97</v>
      </c>
      <c r="C29" s="114">
        <v>6.4427800595957157E-4</v>
      </c>
    </row>
    <row r="30" spans="2:12">
      <c r="B30" s="113" t="s">
        <v>96</v>
      </c>
      <c r="C30" s="114">
        <v>4.5099460417170013E-3</v>
      </c>
    </row>
    <row r="31" spans="2:12" ht="17.25" customHeight="1">
      <c r="B31" s="113" t="s">
        <v>95</v>
      </c>
      <c r="C31" s="114">
        <v>3.5435290327776436E-3</v>
      </c>
    </row>
    <row r="32" spans="2:12">
      <c r="B32" s="113" t="s">
        <v>94</v>
      </c>
      <c r="C32" s="114">
        <v>8.6172183297092697E-3</v>
      </c>
    </row>
    <row r="33" spans="2:9">
      <c r="B33" s="113" t="s">
        <v>93</v>
      </c>
      <c r="C33" s="114">
        <v>7.4091970685350728E-3</v>
      </c>
    </row>
    <row r="34" spans="2:9">
      <c r="B34" s="113" t="s">
        <v>92</v>
      </c>
      <c r="C34" s="114">
        <v>7.272287992268664E-2</v>
      </c>
    </row>
    <row r="35" spans="2:9">
      <c r="B35" s="113" t="s">
        <v>91</v>
      </c>
      <c r="C35" s="114">
        <v>0.14778126761697671</v>
      </c>
    </row>
    <row r="36" spans="2:9">
      <c r="B36" s="113" t="s">
        <v>90</v>
      </c>
      <c r="C36" s="114">
        <v>0.69686719819602161</v>
      </c>
    </row>
    <row r="38" spans="2:9">
      <c r="I38" s="75"/>
    </row>
    <row r="39" spans="2:9">
      <c r="B39"/>
      <c r="C39"/>
    </row>
    <row r="40" spans="2:9">
      <c r="B40"/>
      <c r="C40"/>
    </row>
    <row r="41" spans="2:9">
      <c r="B41"/>
      <c r="C41"/>
    </row>
    <row r="42" spans="2:9">
      <c r="B42"/>
      <c r="C42"/>
    </row>
    <row r="43" spans="2:9">
      <c r="B43"/>
      <c r="C43"/>
    </row>
    <row r="44" spans="2:9">
      <c r="B44"/>
      <c r="C44"/>
    </row>
    <row r="45" spans="2:9">
      <c r="B45"/>
      <c r="C45"/>
    </row>
    <row r="46" spans="2:9">
      <c r="B46"/>
      <c r="C46"/>
    </row>
    <row r="47" spans="2:9">
      <c r="B47"/>
      <c r="C47"/>
    </row>
    <row r="48" spans="2:9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</sheetData>
  <mergeCells count="10">
    <mergeCell ref="B23:B24"/>
    <mergeCell ref="C23:C24"/>
    <mergeCell ref="G19:L19"/>
    <mergeCell ref="B1:E1"/>
    <mergeCell ref="B2:E2"/>
    <mergeCell ref="B3:G3"/>
    <mergeCell ref="B4:B5"/>
    <mergeCell ref="C4:C5"/>
    <mergeCell ref="D4:E4"/>
    <mergeCell ref="B19:E19"/>
  </mergeCells>
  <pageMargins left="0.7" right="0.7" top="0.75" bottom="0.75" header="0.3" footer="0.3"/>
  <drawing r:id="rId1"/>
</worksheet>
</file>

<file path=xl/worksheets/sheet13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10:L11"/>
  <sheetViews>
    <sheetView workbookViewId="0">
      <selection activeCell="F10" sqref="F10:L11"/>
    </sheetView>
  </sheetViews>
  <sheetFormatPr baseColWidth="10" defaultRowHeight="15"/>
  <cols>
    <col min="1" max="16384" width="11.42578125" style="1"/>
  </cols>
  <sheetData>
    <row r="10" spans="6:12" ht="59.25">
      <c r="F10" s="613" t="s">
        <v>4</v>
      </c>
      <c r="G10" s="613"/>
      <c r="H10" s="613"/>
      <c r="I10" s="613"/>
      <c r="J10" s="613"/>
      <c r="K10" s="613"/>
      <c r="L10" s="613"/>
    </row>
    <row r="11" spans="6:12" ht="61.5">
      <c r="F11" s="8"/>
      <c r="G11" s="614" t="s">
        <v>353</v>
      </c>
      <c r="H11" s="614"/>
      <c r="I11" s="614"/>
      <c r="J11" s="614"/>
      <c r="K11" s="614"/>
      <c r="L11" s="8"/>
    </row>
  </sheetData>
  <mergeCells count="2">
    <mergeCell ref="F10:L10"/>
    <mergeCell ref="G11:K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X85"/>
  <sheetViews>
    <sheetView showGridLines="0" topLeftCell="E1" zoomScale="90" zoomScaleNormal="90" workbookViewId="0">
      <selection activeCell="G16" sqref="G16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11" max="11" width="10.7109375" bestFit="1" customWidth="1"/>
    <col min="14" max="14" width="18.28515625" customWidth="1"/>
  </cols>
  <sheetData>
    <row r="1" spans="2:15">
      <c r="B1" s="615" t="s">
        <v>182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36"/>
    </row>
    <row r="2" spans="2:15">
      <c r="B2" s="619" t="s">
        <v>171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37"/>
    </row>
    <row r="3" spans="2:15" ht="15.75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2:15" ht="15.75" thickBot="1">
      <c r="B4" s="620" t="s">
        <v>16</v>
      </c>
      <c r="C4" s="622" t="s">
        <v>9</v>
      </c>
      <c r="D4" s="675" t="s">
        <v>6</v>
      </c>
      <c r="E4" s="676"/>
      <c r="F4" s="676"/>
      <c r="G4" s="676"/>
      <c r="H4" s="676"/>
      <c r="I4" s="676"/>
      <c r="J4" s="676"/>
      <c r="K4" s="676"/>
      <c r="L4" s="677"/>
      <c r="N4" s="39"/>
    </row>
    <row r="5" spans="2:15" ht="24.75" thickBot="1">
      <c r="B5" s="635"/>
      <c r="C5" s="636"/>
      <c r="D5" s="183" t="s">
        <v>2</v>
      </c>
      <c r="E5" s="184" t="s">
        <v>163</v>
      </c>
      <c r="F5" s="184" t="s">
        <v>169</v>
      </c>
      <c r="G5" s="184" t="s">
        <v>168</v>
      </c>
      <c r="H5" s="184" t="s">
        <v>164</v>
      </c>
      <c r="I5" s="184" t="s">
        <v>165</v>
      </c>
      <c r="J5" s="184" t="s">
        <v>167</v>
      </c>
      <c r="K5" s="184" t="s">
        <v>166</v>
      </c>
      <c r="L5" s="185" t="s">
        <v>170</v>
      </c>
      <c r="N5" s="39"/>
    </row>
    <row r="6" spans="2:15" ht="18.75" customHeight="1">
      <c r="B6" s="41" t="s">
        <v>9</v>
      </c>
      <c r="C6" s="139">
        <f>+SUM(D6:L6)</f>
        <v>60479</v>
      </c>
      <c r="D6" s="139">
        <f>+SUM(D7:D82)</f>
        <v>46349</v>
      </c>
      <c r="E6" s="139">
        <f t="shared" ref="E6:K6" si="0">+SUM(E7:E82)</f>
        <v>3097</v>
      </c>
      <c r="F6" s="139">
        <f t="shared" si="0"/>
        <v>721</v>
      </c>
      <c r="G6" s="139">
        <f t="shared" si="0"/>
        <v>1437</v>
      </c>
      <c r="H6" s="139">
        <f t="shared" si="0"/>
        <v>2978</v>
      </c>
      <c r="I6" s="139">
        <f t="shared" si="0"/>
        <v>1968</v>
      </c>
      <c r="J6" s="139">
        <f t="shared" si="0"/>
        <v>1757</v>
      </c>
      <c r="K6" s="139">
        <f t="shared" si="0"/>
        <v>1933.9999999999977</v>
      </c>
      <c r="L6" s="186">
        <f>+SUM(L7:L82)</f>
        <v>238</v>
      </c>
      <c r="M6" s="44"/>
      <c r="N6" s="39"/>
    </row>
    <row r="7" spans="2:15">
      <c r="B7" s="45" t="s">
        <v>17</v>
      </c>
      <c r="C7" s="46">
        <f>+SUM(D7:L7)</f>
        <v>320</v>
      </c>
      <c r="D7" s="46">
        <v>223</v>
      </c>
      <c r="E7" s="46">
        <v>14</v>
      </c>
      <c r="F7" s="46">
        <v>4</v>
      </c>
      <c r="G7" s="46">
        <v>9</v>
      </c>
      <c r="H7" s="46">
        <v>25</v>
      </c>
      <c r="I7" s="46">
        <v>14</v>
      </c>
      <c r="J7" s="46">
        <v>15</v>
      </c>
      <c r="K7" s="46">
        <v>16</v>
      </c>
      <c r="L7" s="47">
        <v>0</v>
      </c>
      <c r="M7" s="46"/>
      <c r="N7" s="39"/>
    </row>
    <row r="8" spans="2:15">
      <c r="B8" s="45" t="s">
        <v>135</v>
      </c>
      <c r="C8" s="46">
        <f t="shared" ref="C8:C71" si="1">+SUM(D8:L8)</f>
        <v>83</v>
      </c>
      <c r="D8" s="46">
        <v>62</v>
      </c>
      <c r="E8" s="46">
        <v>5</v>
      </c>
      <c r="F8" s="46">
        <v>1</v>
      </c>
      <c r="G8" s="46">
        <v>1</v>
      </c>
      <c r="H8" s="46">
        <v>3</v>
      </c>
      <c r="I8" s="46">
        <v>0</v>
      </c>
      <c r="J8" s="46">
        <v>6</v>
      </c>
      <c r="K8" s="46">
        <v>5</v>
      </c>
      <c r="L8" s="47">
        <v>0</v>
      </c>
      <c r="M8" s="46"/>
      <c r="N8" s="48" t="s">
        <v>53</v>
      </c>
      <c r="O8" s="49">
        <v>1.4302485160138229E-2</v>
      </c>
    </row>
    <row r="9" spans="2:15">
      <c r="B9" s="45" t="s">
        <v>136</v>
      </c>
      <c r="C9" s="46">
        <f t="shared" si="1"/>
        <v>94</v>
      </c>
      <c r="D9" s="46">
        <v>25</v>
      </c>
      <c r="E9" s="46">
        <v>3</v>
      </c>
      <c r="F9" s="46">
        <v>0</v>
      </c>
      <c r="G9" s="46">
        <v>2</v>
      </c>
      <c r="H9" s="46">
        <v>1</v>
      </c>
      <c r="I9" s="46">
        <v>41</v>
      </c>
      <c r="J9" s="46">
        <v>21</v>
      </c>
      <c r="K9" s="46">
        <v>1</v>
      </c>
      <c r="L9" s="47">
        <v>0</v>
      </c>
      <c r="M9" s="46"/>
      <c r="N9" s="48" t="s">
        <v>25</v>
      </c>
      <c r="O9" s="49">
        <v>2.0552588501794013E-2</v>
      </c>
    </row>
    <row r="10" spans="2:15">
      <c r="B10" s="45" t="s">
        <v>22</v>
      </c>
      <c r="C10" s="46">
        <f t="shared" si="1"/>
        <v>178</v>
      </c>
      <c r="D10" s="46">
        <v>121</v>
      </c>
      <c r="E10" s="46">
        <v>12</v>
      </c>
      <c r="F10" s="46">
        <v>1</v>
      </c>
      <c r="G10" s="46">
        <v>9</v>
      </c>
      <c r="H10" s="46">
        <v>8</v>
      </c>
      <c r="I10" s="46">
        <v>10</v>
      </c>
      <c r="J10" s="46">
        <v>5</v>
      </c>
      <c r="K10" s="46">
        <v>11</v>
      </c>
      <c r="L10" s="47">
        <v>1</v>
      </c>
      <c r="M10" s="46"/>
      <c r="N10" s="48" t="s">
        <v>23</v>
      </c>
      <c r="O10" s="49">
        <v>2.4917740041998048E-2</v>
      </c>
    </row>
    <row r="11" spans="2:15">
      <c r="B11" s="45" t="s">
        <v>137</v>
      </c>
      <c r="C11" s="46">
        <f t="shared" si="1"/>
        <v>441</v>
      </c>
      <c r="D11" s="46">
        <v>367</v>
      </c>
      <c r="E11" s="46">
        <v>20</v>
      </c>
      <c r="F11" s="46">
        <v>0</v>
      </c>
      <c r="G11" s="46">
        <v>3</v>
      </c>
      <c r="H11" s="46">
        <v>11</v>
      </c>
      <c r="I11" s="46">
        <v>8</v>
      </c>
      <c r="J11" s="46">
        <v>22</v>
      </c>
      <c r="K11" s="46">
        <v>10</v>
      </c>
      <c r="L11" s="47">
        <v>0</v>
      </c>
      <c r="M11" s="46"/>
      <c r="N11" s="48" t="s">
        <v>27</v>
      </c>
      <c r="O11" s="49">
        <v>2.8026257047900925E-2</v>
      </c>
    </row>
    <row r="12" spans="2:15">
      <c r="B12" s="45" t="s">
        <v>138</v>
      </c>
      <c r="C12" s="46">
        <f t="shared" si="1"/>
        <v>81</v>
      </c>
      <c r="D12" s="46">
        <v>59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20</v>
      </c>
      <c r="K12" s="46">
        <v>2</v>
      </c>
      <c r="L12" s="47">
        <v>0</v>
      </c>
      <c r="M12" s="46"/>
      <c r="N12" s="48" t="s">
        <v>75</v>
      </c>
      <c r="O12" s="49">
        <v>2.9547446221002333E-2</v>
      </c>
    </row>
    <row r="13" spans="2:15" ht="24">
      <c r="B13" s="45" t="s">
        <v>139</v>
      </c>
      <c r="C13" s="46">
        <f t="shared" si="1"/>
        <v>33</v>
      </c>
      <c r="D13" s="46">
        <v>23</v>
      </c>
      <c r="E13" s="46">
        <v>2</v>
      </c>
      <c r="F13" s="46">
        <v>0</v>
      </c>
      <c r="G13" s="46">
        <v>0</v>
      </c>
      <c r="H13" s="46">
        <v>5</v>
      </c>
      <c r="I13" s="46">
        <v>1</v>
      </c>
      <c r="J13" s="46">
        <v>1</v>
      </c>
      <c r="K13" s="46">
        <v>1</v>
      </c>
      <c r="L13" s="47">
        <v>0</v>
      </c>
      <c r="M13" s="46"/>
      <c r="N13" s="48" t="s">
        <v>29</v>
      </c>
      <c r="O13" s="49">
        <v>4.8182013591494571E-2</v>
      </c>
    </row>
    <row r="14" spans="2:15">
      <c r="B14" s="45" t="s">
        <v>172</v>
      </c>
      <c r="C14" s="46">
        <f t="shared" si="1"/>
        <v>20</v>
      </c>
      <c r="D14" s="46">
        <v>16</v>
      </c>
      <c r="E14" s="46">
        <v>0</v>
      </c>
      <c r="F14" s="46">
        <v>0</v>
      </c>
      <c r="G14" s="46">
        <v>1</v>
      </c>
      <c r="H14" s="46">
        <v>0</v>
      </c>
      <c r="I14" s="46">
        <v>1</v>
      </c>
      <c r="J14" s="46">
        <v>2</v>
      </c>
      <c r="K14" s="46">
        <v>0</v>
      </c>
      <c r="L14" s="47">
        <v>0</v>
      </c>
      <c r="M14" s="46"/>
      <c r="N14" s="48" t="s">
        <v>35</v>
      </c>
      <c r="O14" s="49">
        <v>9.2759470229335797E-2</v>
      </c>
    </row>
    <row r="15" spans="2:15">
      <c r="B15" s="45" t="s">
        <v>30</v>
      </c>
      <c r="C15" s="46">
        <f t="shared" si="1"/>
        <v>124</v>
      </c>
      <c r="D15" s="46">
        <v>116</v>
      </c>
      <c r="E15" s="46">
        <v>2</v>
      </c>
      <c r="F15" s="46">
        <v>0</v>
      </c>
      <c r="G15" s="46">
        <v>1</v>
      </c>
      <c r="H15" s="46">
        <v>1</v>
      </c>
      <c r="I15" s="46">
        <v>2</v>
      </c>
      <c r="J15" s="46">
        <v>1</v>
      </c>
      <c r="K15" s="46">
        <v>1</v>
      </c>
      <c r="L15" s="47">
        <v>0</v>
      </c>
      <c r="M15" s="46"/>
      <c r="N15" s="48" t="s">
        <v>31</v>
      </c>
      <c r="O15" s="49">
        <v>9.3569668810661547E-2</v>
      </c>
    </row>
    <row r="16" spans="2:15">
      <c r="B16" s="45" t="s">
        <v>173</v>
      </c>
      <c r="C16" s="46">
        <f t="shared" si="1"/>
        <v>1</v>
      </c>
      <c r="D16" s="46">
        <v>1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7">
        <v>0</v>
      </c>
      <c r="M16" s="46"/>
      <c r="N16" s="48" t="s">
        <v>33</v>
      </c>
      <c r="O16" s="49">
        <v>0.11883463681608492</v>
      </c>
    </row>
    <row r="17" spans="2:15">
      <c r="B17" s="45" t="s">
        <v>32</v>
      </c>
      <c r="C17" s="46">
        <f t="shared" si="1"/>
        <v>45</v>
      </c>
      <c r="D17" s="46">
        <v>39</v>
      </c>
      <c r="E17" s="46">
        <v>0</v>
      </c>
      <c r="F17" s="46">
        <v>0</v>
      </c>
      <c r="G17" s="46">
        <v>1</v>
      </c>
      <c r="H17" s="46">
        <v>0</v>
      </c>
      <c r="I17" s="46">
        <v>2</v>
      </c>
      <c r="J17" s="46">
        <v>1</v>
      </c>
      <c r="K17" s="46">
        <v>2</v>
      </c>
      <c r="L17" s="47">
        <v>0</v>
      </c>
      <c r="M17" s="46"/>
      <c r="N17" s="48" t="s">
        <v>37</v>
      </c>
      <c r="O17" s="49">
        <v>0.2856198019147142</v>
      </c>
    </row>
    <row r="18" spans="2:15" ht="24">
      <c r="B18" s="45" t="s">
        <v>174</v>
      </c>
      <c r="C18" s="46">
        <f t="shared" si="1"/>
        <v>8</v>
      </c>
      <c r="D18" s="46">
        <v>7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1</v>
      </c>
      <c r="L18" s="47">
        <v>0</v>
      </c>
      <c r="M18" s="46"/>
      <c r="N18" s="39"/>
    </row>
    <row r="19" spans="2:15">
      <c r="B19" s="45" t="s">
        <v>34</v>
      </c>
      <c r="C19" s="46">
        <f t="shared" si="1"/>
        <v>13</v>
      </c>
      <c r="D19" s="46">
        <v>6</v>
      </c>
      <c r="E19" s="46">
        <v>0</v>
      </c>
      <c r="F19" s="46">
        <v>0</v>
      </c>
      <c r="G19" s="46">
        <v>0</v>
      </c>
      <c r="H19" s="46">
        <v>0</v>
      </c>
      <c r="I19" s="46">
        <v>3</v>
      </c>
      <c r="J19" s="46">
        <v>1</v>
      </c>
      <c r="K19" s="46">
        <v>3</v>
      </c>
      <c r="L19" s="47">
        <v>0</v>
      </c>
      <c r="M19" s="46"/>
      <c r="N19" s="39"/>
    </row>
    <row r="20" spans="2:15">
      <c r="B20" s="45" t="s">
        <v>36</v>
      </c>
      <c r="C20" s="46">
        <f t="shared" si="1"/>
        <v>100</v>
      </c>
      <c r="D20" s="46">
        <v>70</v>
      </c>
      <c r="E20" s="46">
        <v>10</v>
      </c>
      <c r="F20" s="46">
        <v>0</v>
      </c>
      <c r="G20" s="46">
        <v>0</v>
      </c>
      <c r="H20" s="46">
        <v>0</v>
      </c>
      <c r="I20" s="46">
        <v>3</v>
      </c>
      <c r="J20" s="46">
        <v>4</v>
      </c>
      <c r="K20" s="46">
        <v>12</v>
      </c>
      <c r="L20" s="47">
        <v>1</v>
      </c>
      <c r="M20" s="46"/>
      <c r="N20" s="39"/>
    </row>
    <row r="21" spans="2:15">
      <c r="B21" s="45" t="s">
        <v>175</v>
      </c>
      <c r="C21" s="46">
        <f t="shared" si="1"/>
        <v>11</v>
      </c>
      <c r="D21" s="46">
        <v>10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1</v>
      </c>
      <c r="L21" s="47">
        <v>0</v>
      </c>
      <c r="M21" s="46"/>
      <c r="N21" s="39"/>
    </row>
    <row r="22" spans="2:15">
      <c r="B22" s="45" t="s">
        <v>140</v>
      </c>
      <c r="C22" s="46">
        <f t="shared" si="1"/>
        <v>494</v>
      </c>
      <c r="D22" s="46">
        <v>377</v>
      </c>
      <c r="E22" s="46">
        <v>25</v>
      </c>
      <c r="F22" s="46">
        <v>8</v>
      </c>
      <c r="G22" s="46">
        <v>19</v>
      </c>
      <c r="H22" s="46">
        <v>23</v>
      </c>
      <c r="I22" s="46">
        <v>16</v>
      </c>
      <c r="J22" s="46">
        <v>9</v>
      </c>
      <c r="K22" s="46">
        <v>15</v>
      </c>
      <c r="L22" s="47">
        <v>2</v>
      </c>
      <c r="M22" s="46"/>
      <c r="N22" s="39"/>
    </row>
    <row r="23" spans="2:15">
      <c r="B23" s="45" t="s">
        <v>39</v>
      </c>
      <c r="C23" s="46">
        <f t="shared" si="1"/>
        <v>5</v>
      </c>
      <c r="D23" s="46">
        <v>5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7">
        <v>0</v>
      </c>
      <c r="M23" s="46"/>
      <c r="N23" s="39"/>
    </row>
    <row r="24" spans="2:15">
      <c r="B24" s="45" t="s">
        <v>40</v>
      </c>
      <c r="C24" s="46">
        <f t="shared" si="1"/>
        <v>18</v>
      </c>
      <c r="D24" s="46">
        <v>16</v>
      </c>
      <c r="E24" s="46">
        <v>0</v>
      </c>
      <c r="F24" s="46">
        <v>0</v>
      </c>
      <c r="G24" s="46">
        <v>1</v>
      </c>
      <c r="H24" s="46">
        <v>0</v>
      </c>
      <c r="I24" s="46">
        <v>0</v>
      </c>
      <c r="J24" s="46">
        <v>0</v>
      </c>
      <c r="K24" s="46">
        <v>1</v>
      </c>
      <c r="L24" s="47">
        <v>0</v>
      </c>
      <c r="M24" s="46"/>
      <c r="N24" s="39"/>
    </row>
    <row r="25" spans="2:15">
      <c r="B25" s="45" t="s">
        <v>41</v>
      </c>
      <c r="C25" s="46">
        <f t="shared" si="1"/>
        <v>15</v>
      </c>
      <c r="D25" s="46">
        <v>15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7">
        <v>0</v>
      </c>
      <c r="M25" s="46"/>
      <c r="N25" s="39"/>
    </row>
    <row r="26" spans="2:15">
      <c r="B26" s="45" t="s">
        <v>42</v>
      </c>
      <c r="C26" s="46">
        <f t="shared" si="1"/>
        <v>14</v>
      </c>
      <c r="D26" s="46">
        <v>14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7">
        <v>0</v>
      </c>
      <c r="M26" s="46"/>
      <c r="N26" s="39"/>
    </row>
    <row r="27" spans="2:15">
      <c r="B27" s="45" t="s">
        <v>44</v>
      </c>
      <c r="C27" s="46">
        <f t="shared" si="1"/>
        <v>454</v>
      </c>
      <c r="D27" s="46">
        <v>372</v>
      </c>
      <c r="E27" s="46">
        <v>17</v>
      </c>
      <c r="F27" s="46">
        <v>1</v>
      </c>
      <c r="G27" s="46">
        <v>17</v>
      </c>
      <c r="H27" s="46">
        <v>6</v>
      </c>
      <c r="I27" s="46">
        <v>15</v>
      </c>
      <c r="J27" s="46">
        <v>8</v>
      </c>
      <c r="K27" s="46">
        <v>18</v>
      </c>
      <c r="L27" s="47">
        <v>0</v>
      </c>
      <c r="M27" s="46"/>
      <c r="N27" s="39"/>
    </row>
    <row r="28" spans="2:15">
      <c r="B28" s="45" t="s">
        <v>45</v>
      </c>
      <c r="C28" s="46">
        <f t="shared" si="1"/>
        <v>73</v>
      </c>
      <c r="D28" s="46">
        <v>56</v>
      </c>
      <c r="E28" s="46">
        <v>1</v>
      </c>
      <c r="F28" s="46">
        <v>0</v>
      </c>
      <c r="G28" s="46">
        <v>0</v>
      </c>
      <c r="H28" s="46">
        <v>3</v>
      </c>
      <c r="I28" s="46">
        <v>4</v>
      </c>
      <c r="J28" s="46">
        <v>6</v>
      </c>
      <c r="K28" s="46">
        <v>3</v>
      </c>
      <c r="L28" s="47">
        <v>0</v>
      </c>
      <c r="M28" s="46"/>
      <c r="N28" s="39"/>
    </row>
    <row r="29" spans="2:15">
      <c r="B29" s="45" t="s">
        <v>46</v>
      </c>
      <c r="C29" s="46">
        <f t="shared" si="1"/>
        <v>159</v>
      </c>
      <c r="D29" s="46">
        <v>138</v>
      </c>
      <c r="E29" s="46">
        <v>12</v>
      </c>
      <c r="F29" s="46">
        <v>0</v>
      </c>
      <c r="G29" s="46">
        <v>3</v>
      </c>
      <c r="H29" s="46">
        <v>0</v>
      </c>
      <c r="I29" s="46">
        <v>2</v>
      </c>
      <c r="J29" s="46">
        <v>2</v>
      </c>
      <c r="K29" s="46">
        <v>2</v>
      </c>
      <c r="L29" s="47">
        <v>0</v>
      </c>
      <c r="M29" s="46"/>
      <c r="N29" s="39"/>
    </row>
    <row r="30" spans="2:15">
      <c r="B30" s="45" t="s">
        <v>47</v>
      </c>
      <c r="C30" s="46">
        <f t="shared" si="1"/>
        <v>41</v>
      </c>
      <c r="D30" s="46">
        <v>30</v>
      </c>
      <c r="E30" s="46">
        <v>6</v>
      </c>
      <c r="F30" s="46">
        <v>0</v>
      </c>
      <c r="G30" s="46">
        <v>0</v>
      </c>
      <c r="H30" s="46">
        <v>0</v>
      </c>
      <c r="I30" s="46">
        <v>1</v>
      </c>
      <c r="J30" s="46">
        <v>1</v>
      </c>
      <c r="K30" s="46">
        <v>2</v>
      </c>
      <c r="L30" s="47">
        <v>1</v>
      </c>
      <c r="M30" s="46"/>
      <c r="N30" s="39"/>
    </row>
    <row r="31" spans="2:15">
      <c r="B31" s="45" t="s">
        <v>48</v>
      </c>
      <c r="C31" s="46">
        <f t="shared" si="1"/>
        <v>55</v>
      </c>
      <c r="D31" s="46">
        <v>33</v>
      </c>
      <c r="E31" s="46">
        <v>3</v>
      </c>
      <c r="F31" s="46">
        <v>1</v>
      </c>
      <c r="G31" s="46">
        <v>1</v>
      </c>
      <c r="H31" s="46">
        <v>7</v>
      </c>
      <c r="I31" s="46">
        <v>2</v>
      </c>
      <c r="J31" s="46">
        <v>7</v>
      </c>
      <c r="K31" s="46">
        <v>0</v>
      </c>
      <c r="L31" s="47">
        <v>1</v>
      </c>
      <c r="M31" s="46"/>
      <c r="N31" s="39"/>
    </row>
    <row r="32" spans="2:15" ht="24">
      <c r="B32" s="45" t="s">
        <v>49</v>
      </c>
      <c r="C32" s="46">
        <f t="shared" si="1"/>
        <v>24</v>
      </c>
      <c r="D32" s="46">
        <v>16</v>
      </c>
      <c r="E32" s="46">
        <v>1</v>
      </c>
      <c r="F32" s="46">
        <v>0</v>
      </c>
      <c r="G32" s="46">
        <v>1</v>
      </c>
      <c r="H32" s="46">
        <v>1</v>
      </c>
      <c r="I32" s="46">
        <v>0</v>
      </c>
      <c r="J32" s="46">
        <v>4</v>
      </c>
      <c r="K32" s="46">
        <v>1</v>
      </c>
      <c r="L32" s="47">
        <v>0</v>
      </c>
      <c r="M32" s="46"/>
      <c r="N32" s="39"/>
    </row>
    <row r="33" spans="2:24">
      <c r="B33" s="45" t="s">
        <v>50</v>
      </c>
      <c r="C33" s="46">
        <f t="shared" si="1"/>
        <v>80</v>
      </c>
      <c r="D33" s="46">
        <v>75</v>
      </c>
      <c r="E33" s="46">
        <v>0</v>
      </c>
      <c r="F33" s="46">
        <v>0</v>
      </c>
      <c r="G33" s="46">
        <v>0</v>
      </c>
      <c r="H33" s="46">
        <v>2</v>
      </c>
      <c r="I33" s="46">
        <v>0</v>
      </c>
      <c r="J33" s="46">
        <v>1</v>
      </c>
      <c r="K33" s="46">
        <v>2</v>
      </c>
      <c r="L33" s="47">
        <v>0</v>
      </c>
      <c r="M33" s="46"/>
      <c r="N33" s="39"/>
    </row>
    <row r="34" spans="2:24">
      <c r="B34" s="45" t="s">
        <v>176</v>
      </c>
      <c r="C34" s="46">
        <f t="shared" si="1"/>
        <v>10</v>
      </c>
      <c r="D34" s="46">
        <v>8</v>
      </c>
      <c r="E34" s="46">
        <v>1</v>
      </c>
      <c r="F34" s="46">
        <v>0</v>
      </c>
      <c r="G34" s="46">
        <v>0</v>
      </c>
      <c r="H34" s="46">
        <v>0</v>
      </c>
      <c r="I34" s="46">
        <v>0</v>
      </c>
      <c r="J34" s="46">
        <v>1</v>
      </c>
      <c r="K34" s="46">
        <v>0</v>
      </c>
      <c r="L34" s="47">
        <v>0</v>
      </c>
      <c r="M34" s="46"/>
      <c r="N34" s="39"/>
    </row>
    <row r="35" spans="2:24">
      <c r="B35" s="45" t="s">
        <v>51</v>
      </c>
      <c r="C35" s="46">
        <f t="shared" si="1"/>
        <v>48</v>
      </c>
      <c r="D35" s="46">
        <v>36</v>
      </c>
      <c r="E35" s="46">
        <v>2</v>
      </c>
      <c r="F35" s="46">
        <v>0</v>
      </c>
      <c r="G35" s="46">
        <v>3</v>
      </c>
      <c r="H35" s="46">
        <v>1</v>
      </c>
      <c r="I35" s="46">
        <v>1</v>
      </c>
      <c r="J35" s="46">
        <v>3</v>
      </c>
      <c r="K35" s="46">
        <v>2</v>
      </c>
      <c r="L35" s="47">
        <v>0</v>
      </c>
      <c r="M35" s="46"/>
      <c r="N35" s="39"/>
    </row>
    <row r="36" spans="2:24">
      <c r="B36" s="45" t="s">
        <v>29</v>
      </c>
      <c r="C36" s="46">
        <f t="shared" si="1"/>
        <v>2914</v>
      </c>
      <c r="D36" s="46">
        <v>2285</v>
      </c>
      <c r="E36" s="46">
        <v>118</v>
      </c>
      <c r="F36" s="46">
        <v>22</v>
      </c>
      <c r="G36" s="46">
        <v>74</v>
      </c>
      <c r="H36" s="46">
        <v>96</v>
      </c>
      <c r="I36" s="46">
        <v>77</v>
      </c>
      <c r="J36" s="46">
        <v>91</v>
      </c>
      <c r="K36" s="46">
        <v>137</v>
      </c>
      <c r="L36" s="47">
        <v>14</v>
      </c>
      <c r="M36" s="46"/>
      <c r="N36" s="39"/>
    </row>
    <row r="37" spans="2:24">
      <c r="B37" s="45" t="s">
        <v>19</v>
      </c>
      <c r="C37" s="46">
        <f t="shared" si="1"/>
        <v>813</v>
      </c>
      <c r="D37" s="46">
        <v>677</v>
      </c>
      <c r="E37" s="46">
        <v>28</v>
      </c>
      <c r="F37" s="46">
        <v>3</v>
      </c>
      <c r="G37" s="46">
        <v>15</v>
      </c>
      <c r="H37" s="46">
        <v>19</v>
      </c>
      <c r="I37" s="46">
        <v>15</v>
      </c>
      <c r="J37" s="46">
        <v>16</v>
      </c>
      <c r="K37" s="46">
        <v>39</v>
      </c>
      <c r="L37" s="47">
        <v>1</v>
      </c>
      <c r="M37" s="46"/>
      <c r="N37" s="39"/>
    </row>
    <row r="38" spans="2:24" ht="16.5" customHeight="1">
      <c r="B38" s="45" t="s">
        <v>37</v>
      </c>
      <c r="C38" s="46">
        <f t="shared" si="1"/>
        <v>17274</v>
      </c>
      <c r="D38" s="46">
        <v>12816</v>
      </c>
      <c r="E38" s="46">
        <v>1006</v>
      </c>
      <c r="F38" s="46">
        <v>273</v>
      </c>
      <c r="G38" s="46">
        <v>378</v>
      </c>
      <c r="H38" s="46">
        <v>1051</v>
      </c>
      <c r="I38" s="46">
        <v>596</v>
      </c>
      <c r="J38" s="46">
        <v>553</v>
      </c>
      <c r="K38" s="46">
        <v>521</v>
      </c>
      <c r="L38" s="47">
        <v>80</v>
      </c>
      <c r="M38" s="46"/>
      <c r="N38" s="39"/>
    </row>
    <row r="39" spans="2:24">
      <c r="B39" s="45" t="s">
        <v>52</v>
      </c>
      <c r="C39" s="46">
        <f t="shared" si="1"/>
        <v>112</v>
      </c>
      <c r="D39" s="46">
        <v>83</v>
      </c>
      <c r="E39" s="46">
        <v>12</v>
      </c>
      <c r="F39" s="46">
        <v>0</v>
      </c>
      <c r="G39" s="46">
        <v>2</v>
      </c>
      <c r="H39" s="46">
        <v>4</v>
      </c>
      <c r="I39" s="46">
        <v>2</v>
      </c>
      <c r="J39" s="46">
        <v>5</v>
      </c>
      <c r="K39" s="46">
        <v>4</v>
      </c>
      <c r="L39" s="47">
        <v>0</v>
      </c>
      <c r="M39" s="46"/>
      <c r="N39" s="39"/>
    </row>
    <row r="40" spans="2:24">
      <c r="B40" s="45" t="s">
        <v>141</v>
      </c>
      <c r="C40" s="46">
        <f t="shared" si="1"/>
        <v>5</v>
      </c>
      <c r="D40" s="46">
        <v>4</v>
      </c>
      <c r="E40" s="46">
        <v>0</v>
      </c>
      <c r="F40" s="46">
        <v>0</v>
      </c>
      <c r="G40" s="46">
        <v>1</v>
      </c>
      <c r="H40" s="46">
        <v>0</v>
      </c>
      <c r="I40" s="46">
        <v>0</v>
      </c>
      <c r="J40" s="46">
        <v>0</v>
      </c>
      <c r="K40" s="46">
        <v>0</v>
      </c>
      <c r="L40" s="47">
        <v>0</v>
      </c>
      <c r="M40" s="46"/>
      <c r="N40" s="39"/>
    </row>
    <row r="41" spans="2:24">
      <c r="B41" s="45" t="s">
        <v>177</v>
      </c>
      <c r="C41" s="46">
        <f t="shared" si="1"/>
        <v>8</v>
      </c>
      <c r="D41" s="46">
        <v>3</v>
      </c>
      <c r="E41" s="46">
        <v>0</v>
      </c>
      <c r="F41" s="46">
        <v>0</v>
      </c>
      <c r="G41" s="46">
        <v>5</v>
      </c>
      <c r="H41" s="46">
        <v>0</v>
      </c>
      <c r="I41" s="46">
        <v>0</v>
      </c>
      <c r="J41" s="46">
        <v>0</v>
      </c>
      <c r="K41" s="46">
        <v>0</v>
      </c>
      <c r="L41" s="47">
        <v>0</v>
      </c>
      <c r="M41" s="46"/>
      <c r="N41" s="39"/>
    </row>
    <row r="42" spans="2:24">
      <c r="B42" s="45" t="s">
        <v>53</v>
      </c>
      <c r="C42" s="46">
        <f t="shared" si="1"/>
        <v>865</v>
      </c>
      <c r="D42" s="46">
        <v>695</v>
      </c>
      <c r="E42" s="46">
        <v>35</v>
      </c>
      <c r="F42" s="46">
        <v>13</v>
      </c>
      <c r="G42" s="46">
        <v>17</v>
      </c>
      <c r="H42" s="46">
        <v>23</v>
      </c>
      <c r="I42" s="46">
        <v>24</v>
      </c>
      <c r="J42" s="46">
        <v>28</v>
      </c>
      <c r="K42" s="46">
        <v>29</v>
      </c>
      <c r="L42" s="47">
        <v>1</v>
      </c>
      <c r="M42" s="46"/>
    </row>
    <row r="43" spans="2:24">
      <c r="B43" s="45" t="s">
        <v>54</v>
      </c>
      <c r="C43" s="46">
        <f t="shared" si="1"/>
        <v>41</v>
      </c>
      <c r="D43" s="46">
        <v>31</v>
      </c>
      <c r="E43" s="46">
        <v>1</v>
      </c>
      <c r="F43" s="46">
        <v>1</v>
      </c>
      <c r="G43" s="46">
        <v>2</v>
      </c>
      <c r="H43" s="46">
        <v>2</v>
      </c>
      <c r="I43" s="46">
        <v>1</v>
      </c>
      <c r="J43" s="46">
        <v>1</v>
      </c>
      <c r="K43" s="46">
        <v>1</v>
      </c>
      <c r="L43" s="47">
        <v>1</v>
      </c>
      <c r="M43" s="46"/>
      <c r="N43" s="39"/>
    </row>
    <row r="44" spans="2:24">
      <c r="B44" s="45" t="s">
        <v>55</v>
      </c>
      <c r="C44" s="46">
        <f t="shared" si="1"/>
        <v>127</v>
      </c>
      <c r="D44" s="46">
        <v>85</v>
      </c>
      <c r="E44" s="46">
        <v>8</v>
      </c>
      <c r="F44" s="46">
        <v>1</v>
      </c>
      <c r="G44" s="46">
        <v>0</v>
      </c>
      <c r="H44" s="46">
        <v>16</v>
      </c>
      <c r="I44" s="46">
        <v>1</v>
      </c>
      <c r="J44" s="46">
        <v>4</v>
      </c>
      <c r="K44" s="46">
        <v>12</v>
      </c>
      <c r="L44" s="47">
        <v>0</v>
      </c>
      <c r="M44" s="46"/>
      <c r="N44" s="39"/>
    </row>
    <row r="45" spans="2:24">
      <c r="B45" s="45" t="s">
        <v>33</v>
      </c>
      <c r="C45" s="46">
        <f t="shared" si="1"/>
        <v>7187</v>
      </c>
      <c r="D45" s="46">
        <v>5578</v>
      </c>
      <c r="E45" s="46">
        <v>394</v>
      </c>
      <c r="F45" s="46">
        <v>76</v>
      </c>
      <c r="G45" s="46">
        <v>158</v>
      </c>
      <c r="H45" s="46">
        <v>295</v>
      </c>
      <c r="I45" s="46">
        <v>224</v>
      </c>
      <c r="J45" s="46">
        <v>194</v>
      </c>
      <c r="K45" s="46">
        <v>239</v>
      </c>
      <c r="L45" s="47">
        <v>29</v>
      </c>
      <c r="M45" s="46"/>
      <c r="N45" s="618" t="s">
        <v>59</v>
      </c>
      <c r="O45" s="618"/>
      <c r="P45" s="618"/>
      <c r="Q45" s="618"/>
      <c r="R45" s="618"/>
      <c r="S45" s="618"/>
      <c r="T45" s="618"/>
      <c r="U45" s="618"/>
      <c r="V45" s="618"/>
      <c r="W45" s="618"/>
      <c r="X45" s="618"/>
    </row>
    <row r="46" spans="2:24">
      <c r="B46" s="45" t="s">
        <v>56</v>
      </c>
      <c r="C46" s="46">
        <f t="shared" si="1"/>
        <v>8</v>
      </c>
      <c r="D46" s="46">
        <v>8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7">
        <v>0</v>
      </c>
      <c r="M46" s="46"/>
      <c r="N46" s="39"/>
    </row>
    <row r="47" spans="2:24" ht="24">
      <c r="B47" s="45" t="s">
        <v>57</v>
      </c>
      <c r="C47" s="46">
        <f t="shared" si="1"/>
        <v>21</v>
      </c>
      <c r="D47" s="46">
        <v>19</v>
      </c>
      <c r="E47" s="46">
        <v>1</v>
      </c>
      <c r="F47" s="46">
        <v>0</v>
      </c>
      <c r="G47" s="46">
        <v>0</v>
      </c>
      <c r="H47" s="46">
        <v>0</v>
      </c>
      <c r="I47" s="46">
        <v>1</v>
      </c>
      <c r="J47" s="46">
        <v>0</v>
      </c>
      <c r="K47" s="46">
        <v>0</v>
      </c>
      <c r="L47" s="47">
        <v>0</v>
      </c>
      <c r="M47" s="46"/>
      <c r="N47" s="674"/>
      <c r="O47" s="674"/>
      <c r="P47" s="674"/>
      <c r="Q47" s="674"/>
      <c r="R47" s="674"/>
      <c r="S47" s="674"/>
      <c r="T47" s="674"/>
      <c r="U47" s="674"/>
      <c r="V47" s="674"/>
      <c r="W47" s="674"/>
    </row>
    <row r="48" spans="2:24">
      <c r="B48" s="45" t="s">
        <v>58</v>
      </c>
      <c r="C48" s="46">
        <f t="shared" si="1"/>
        <v>40</v>
      </c>
      <c r="D48" s="46">
        <v>33</v>
      </c>
      <c r="E48" s="46">
        <v>1</v>
      </c>
      <c r="F48" s="46">
        <v>0</v>
      </c>
      <c r="G48" s="46">
        <v>1</v>
      </c>
      <c r="H48" s="46">
        <v>2</v>
      </c>
      <c r="I48" s="46">
        <v>1</v>
      </c>
      <c r="J48" s="46">
        <v>2</v>
      </c>
      <c r="K48" s="46">
        <v>0</v>
      </c>
      <c r="L48" s="47">
        <v>0</v>
      </c>
      <c r="M48" s="46"/>
      <c r="N48" s="39"/>
    </row>
    <row r="49" spans="2:14">
      <c r="B49" s="45" t="s">
        <v>142</v>
      </c>
      <c r="C49" s="46">
        <f t="shared" si="1"/>
        <v>781</v>
      </c>
      <c r="D49" s="46">
        <v>642</v>
      </c>
      <c r="E49" s="46">
        <v>37</v>
      </c>
      <c r="F49" s="46">
        <v>3</v>
      </c>
      <c r="G49" s="46">
        <v>13</v>
      </c>
      <c r="H49" s="46">
        <v>22</v>
      </c>
      <c r="I49" s="46">
        <v>33</v>
      </c>
      <c r="J49" s="46">
        <v>12</v>
      </c>
      <c r="K49" s="46">
        <v>14</v>
      </c>
      <c r="L49" s="47">
        <v>5</v>
      </c>
      <c r="M49" s="46"/>
      <c r="N49" s="39"/>
    </row>
    <row r="50" spans="2:14">
      <c r="B50" s="45" t="s">
        <v>143</v>
      </c>
      <c r="C50" s="46">
        <f t="shared" si="1"/>
        <v>18</v>
      </c>
      <c r="D50" s="46">
        <v>17</v>
      </c>
      <c r="E50" s="46">
        <v>0</v>
      </c>
      <c r="F50" s="46">
        <v>0</v>
      </c>
      <c r="G50" s="46">
        <v>0</v>
      </c>
      <c r="H50" s="46">
        <v>1</v>
      </c>
      <c r="I50" s="46">
        <v>0</v>
      </c>
      <c r="J50" s="46">
        <v>0</v>
      </c>
      <c r="K50" s="46">
        <v>0</v>
      </c>
      <c r="L50" s="47">
        <v>0</v>
      </c>
      <c r="M50" s="46"/>
      <c r="N50" s="39"/>
    </row>
    <row r="51" spans="2:14">
      <c r="B51" s="45" t="s">
        <v>178</v>
      </c>
      <c r="C51" s="46">
        <f t="shared" si="1"/>
        <v>1</v>
      </c>
      <c r="D51" s="46">
        <v>1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7">
        <v>0</v>
      </c>
      <c r="M51" s="46"/>
      <c r="N51" s="39"/>
    </row>
    <row r="52" spans="2:14">
      <c r="B52" s="45" t="s">
        <v>21</v>
      </c>
      <c r="C52" s="46">
        <f t="shared" si="1"/>
        <v>827</v>
      </c>
      <c r="D52" s="46">
        <v>684</v>
      </c>
      <c r="E52" s="46">
        <v>39</v>
      </c>
      <c r="F52" s="46">
        <v>7</v>
      </c>
      <c r="G52" s="46">
        <v>20</v>
      </c>
      <c r="H52" s="46">
        <v>24</v>
      </c>
      <c r="I52" s="46">
        <v>13</v>
      </c>
      <c r="J52" s="46">
        <v>21</v>
      </c>
      <c r="K52" s="46">
        <v>14</v>
      </c>
      <c r="L52" s="47">
        <v>5</v>
      </c>
      <c r="M52" s="46"/>
      <c r="N52" s="39"/>
    </row>
    <row r="53" spans="2:14" ht="24">
      <c r="B53" s="45" t="s">
        <v>61</v>
      </c>
      <c r="C53" s="46">
        <f t="shared" si="1"/>
        <v>141</v>
      </c>
      <c r="D53" s="46">
        <v>127</v>
      </c>
      <c r="E53" s="46">
        <v>3</v>
      </c>
      <c r="F53" s="46">
        <v>0</v>
      </c>
      <c r="G53" s="46">
        <v>6</v>
      </c>
      <c r="H53" s="46">
        <v>2</v>
      </c>
      <c r="I53" s="46">
        <v>2</v>
      </c>
      <c r="J53" s="46">
        <v>1</v>
      </c>
      <c r="K53" s="46">
        <v>0</v>
      </c>
      <c r="L53" s="47">
        <v>0</v>
      </c>
      <c r="M53" s="46"/>
      <c r="N53" s="39"/>
    </row>
    <row r="54" spans="2:14">
      <c r="B54" s="45" t="s">
        <v>62</v>
      </c>
      <c r="C54" s="46">
        <f t="shared" si="1"/>
        <v>73</v>
      </c>
      <c r="D54" s="46">
        <v>68</v>
      </c>
      <c r="E54" s="46">
        <v>1</v>
      </c>
      <c r="F54" s="46">
        <v>0</v>
      </c>
      <c r="G54" s="46">
        <v>2</v>
      </c>
      <c r="H54" s="46">
        <v>1</v>
      </c>
      <c r="I54" s="46">
        <v>1</v>
      </c>
      <c r="J54" s="46">
        <v>0</v>
      </c>
      <c r="K54" s="46">
        <v>0</v>
      </c>
      <c r="L54" s="47">
        <v>0</v>
      </c>
      <c r="M54" s="46"/>
      <c r="N54" s="39"/>
    </row>
    <row r="55" spans="2:14">
      <c r="B55" s="45" t="s">
        <v>63</v>
      </c>
      <c r="C55" s="46">
        <f t="shared" si="1"/>
        <v>562</v>
      </c>
      <c r="D55" s="46">
        <v>446</v>
      </c>
      <c r="E55" s="46">
        <v>25</v>
      </c>
      <c r="F55" s="46">
        <v>4</v>
      </c>
      <c r="G55" s="46">
        <v>20</v>
      </c>
      <c r="H55" s="46">
        <v>32</v>
      </c>
      <c r="I55" s="46">
        <v>4</v>
      </c>
      <c r="J55" s="46">
        <v>22</v>
      </c>
      <c r="K55" s="46">
        <v>9</v>
      </c>
      <c r="L55" s="47">
        <v>0</v>
      </c>
      <c r="M55" s="46"/>
      <c r="N55" s="39"/>
    </row>
    <row r="56" spans="2:14">
      <c r="B56" s="45" t="s">
        <v>64</v>
      </c>
      <c r="C56" s="46">
        <f t="shared" si="1"/>
        <v>776</v>
      </c>
      <c r="D56" s="46">
        <v>698</v>
      </c>
      <c r="E56" s="46">
        <v>39</v>
      </c>
      <c r="F56" s="46">
        <v>1</v>
      </c>
      <c r="G56" s="46">
        <v>4</v>
      </c>
      <c r="H56" s="46">
        <v>13</v>
      </c>
      <c r="I56" s="46">
        <v>9</v>
      </c>
      <c r="J56" s="46">
        <v>8</v>
      </c>
      <c r="K56" s="46">
        <v>4</v>
      </c>
      <c r="L56" s="47">
        <v>0</v>
      </c>
      <c r="M56" s="46"/>
      <c r="N56" s="39"/>
    </row>
    <row r="57" spans="2:14" ht="24">
      <c r="B57" s="45" t="s">
        <v>65</v>
      </c>
      <c r="C57" s="46">
        <f t="shared" si="1"/>
        <v>57</v>
      </c>
      <c r="D57" s="46">
        <v>48</v>
      </c>
      <c r="E57" s="46">
        <v>2</v>
      </c>
      <c r="F57" s="46">
        <v>0</v>
      </c>
      <c r="G57" s="46">
        <v>0</v>
      </c>
      <c r="H57" s="46">
        <v>0</v>
      </c>
      <c r="I57" s="46">
        <v>0</v>
      </c>
      <c r="J57" s="46">
        <v>1</v>
      </c>
      <c r="K57" s="46">
        <v>6</v>
      </c>
      <c r="L57" s="47">
        <v>0</v>
      </c>
      <c r="M57" s="46"/>
      <c r="N57" s="39"/>
    </row>
    <row r="58" spans="2:14">
      <c r="B58" s="45" t="s">
        <v>66</v>
      </c>
      <c r="C58" s="46">
        <f t="shared" si="1"/>
        <v>77</v>
      </c>
      <c r="D58" s="46">
        <v>72</v>
      </c>
      <c r="E58" s="46">
        <v>1</v>
      </c>
      <c r="F58" s="46">
        <v>0</v>
      </c>
      <c r="G58" s="46">
        <v>0</v>
      </c>
      <c r="H58" s="46">
        <v>1</v>
      </c>
      <c r="I58" s="46">
        <v>2</v>
      </c>
      <c r="J58" s="46">
        <v>0</v>
      </c>
      <c r="K58" s="46">
        <v>1</v>
      </c>
      <c r="L58" s="47">
        <v>0</v>
      </c>
      <c r="M58" s="46"/>
      <c r="N58" s="39"/>
    </row>
    <row r="59" spans="2:14" ht="16.5" customHeight="1">
      <c r="B59" s="45" t="s">
        <v>179</v>
      </c>
      <c r="C59" s="46">
        <f t="shared" si="1"/>
        <v>3</v>
      </c>
      <c r="D59" s="46">
        <v>3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7">
        <v>0</v>
      </c>
      <c r="M59" s="46"/>
      <c r="N59" s="39"/>
    </row>
    <row r="60" spans="2:14">
      <c r="B60" s="45" t="s">
        <v>67</v>
      </c>
      <c r="C60" s="46">
        <f t="shared" si="1"/>
        <v>49</v>
      </c>
      <c r="D60" s="46">
        <v>44</v>
      </c>
      <c r="E60" s="46">
        <v>3</v>
      </c>
      <c r="F60" s="46">
        <v>0</v>
      </c>
      <c r="G60" s="46">
        <v>0</v>
      </c>
      <c r="H60" s="46">
        <v>1</v>
      </c>
      <c r="I60" s="46">
        <v>1</v>
      </c>
      <c r="J60" s="46">
        <v>0</v>
      </c>
      <c r="K60" s="46">
        <v>0</v>
      </c>
      <c r="L60" s="47">
        <v>0</v>
      </c>
      <c r="M60" s="46"/>
      <c r="N60" s="39"/>
    </row>
    <row r="61" spans="2:14">
      <c r="B61" s="45" t="s">
        <v>68</v>
      </c>
      <c r="C61" s="46">
        <f t="shared" si="1"/>
        <v>253</v>
      </c>
      <c r="D61" s="46">
        <v>213</v>
      </c>
      <c r="E61" s="46">
        <v>9</v>
      </c>
      <c r="F61" s="46">
        <v>0</v>
      </c>
      <c r="G61" s="46">
        <v>7</v>
      </c>
      <c r="H61" s="46">
        <v>9</v>
      </c>
      <c r="I61" s="46">
        <v>6</v>
      </c>
      <c r="J61" s="46">
        <v>4</v>
      </c>
      <c r="K61" s="46">
        <v>5</v>
      </c>
      <c r="L61" s="47">
        <v>0</v>
      </c>
      <c r="M61" s="46"/>
      <c r="N61" s="39"/>
    </row>
    <row r="62" spans="2:14">
      <c r="B62" s="45" t="s">
        <v>69</v>
      </c>
      <c r="C62" s="46">
        <f t="shared" si="1"/>
        <v>81</v>
      </c>
      <c r="D62" s="46">
        <v>52</v>
      </c>
      <c r="E62" s="46">
        <v>2</v>
      </c>
      <c r="F62" s="46">
        <v>1</v>
      </c>
      <c r="G62" s="46">
        <v>2</v>
      </c>
      <c r="H62" s="46">
        <v>7</v>
      </c>
      <c r="I62" s="46">
        <v>4</v>
      </c>
      <c r="J62" s="46">
        <v>2</v>
      </c>
      <c r="K62" s="46">
        <v>6</v>
      </c>
      <c r="L62" s="47">
        <v>5</v>
      </c>
      <c r="M62" s="46"/>
      <c r="N62" s="39"/>
    </row>
    <row r="63" spans="2:14">
      <c r="B63" s="45" t="s">
        <v>70</v>
      </c>
      <c r="C63" s="46">
        <f t="shared" si="1"/>
        <v>355</v>
      </c>
      <c r="D63" s="46">
        <v>253</v>
      </c>
      <c r="E63" s="46">
        <v>18</v>
      </c>
      <c r="F63" s="46">
        <v>2</v>
      </c>
      <c r="G63" s="46">
        <v>2</v>
      </c>
      <c r="H63" s="46">
        <v>13</v>
      </c>
      <c r="I63" s="46">
        <v>7</v>
      </c>
      <c r="J63" s="46">
        <v>6</v>
      </c>
      <c r="K63" s="46">
        <v>53</v>
      </c>
      <c r="L63" s="47">
        <v>1</v>
      </c>
      <c r="M63" s="46"/>
      <c r="N63" s="39"/>
    </row>
    <row r="64" spans="2:14">
      <c r="B64" s="45" t="s">
        <v>145</v>
      </c>
      <c r="C64" s="46">
        <f t="shared" si="1"/>
        <v>5</v>
      </c>
      <c r="D64" s="46">
        <v>5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7">
        <v>0</v>
      </c>
      <c r="M64" s="46"/>
      <c r="N64" s="39"/>
    </row>
    <row r="65" spans="2:14" ht="24">
      <c r="B65" s="45" t="s">
        <v>71</v>
      </c>
      <c r="C65" s="46">
        <f t="shared" si="1"/>
        <v>110</v>
      </c>
      <c r="D65" s="46">
        <v>102</v>
      </c>
      <c r="E65" s="46">
        <v>1</v>
      </c>
      <c r="F65" s="46">
        <v>1</v>
      </c>
      <c r="G65" s="46">
        <v>0</v>
      </c>
      <c r="H65" s="46">
        <v>2</v>
      </c>
      <c r="I65" s="46">
        <v>2</v>
      </c>
      <c r="J65" s="46">
        <v>2</v>
      </c>
      <c r="K65" s="46">
        <v>0</v>
      </c>
      <c r="L65" s="47">
        <v>0</v>
      </c>
      <c r="M65" s="46"/>
      <c r="N65" s="39"/>
    </row>
    <row r="66" spans="2:14">
      <c r="B66" s="45" t="s">
        <v>72</v>
      </c>
      <c r="C66" s="46">
        <f t="shared" si="1"/>
        <v>58</v>
      </c>
      <c r="D66" s="46">
        <v>55</v>
      </c>
      <c r="E66" s="46">
        <v>0</v>
      </c>
      <c r="F66" s="46">
        <v>0</v>
      </c>
      <c r="G66" s="46">
        <v>1</v>
      </c>
      <c r="H66" s="46">
        <v>1</v>
      </c>
      <c r="I66" s="46">
        <v>0</v>
      </c>
      <c r="J66" s="46">
        <v>0</v>
      </c>
      <c r="K66" s="46">
        <v>1</v>
      </c>
      <c r="L66" s="47">
        <v>0</v>
      </c>
      <c r="M66" s="46"/>
      <c r="N66" s="39"/>
    </row>
    <row r="67" spans="2:14">
      <c r="B67" s="45" t="s">
        <v>146</v>
      </c>
      <c r="C67" s="46">
        <f t="shared" si="1"/>
        <v>39</v>
      </c>
      <c r="D67" s="46">
        <v>33</v>
      </c>
      <c r="E67" s="46">
        <v>1</v>
      </c>
      <c r="F67" s="46">
        <v>0</v>
      </c>
      <c r="G67" s="46">
        <v>0</v>
      </c>
      <c r="H67" s="46">
        <v>0</v>
      </c>
      <c r="I67" s="46">
        <v>0</v>
      </c>
      <c r="J67" s="46">
        <v>5</v>
      </c>
      <c r="K67" s="46">
        <v>0</v>
      </c>
      <c r="L67" s="47">
        <v>0</v>
      </c>
      <c r="M67" s="46"/>
      <c r="N67" s="39"/>
    </row>
    <row r="68" spans="2:14" ht="24">
      <c r="B68" s="45" t="s">
        <v>73</v>
      </c>
      <c r="C68" s="46">
        <f t="shared" si="1"/>
        <v>181</v>
      </c>
      <c r="D68" s="46">
        <v>151</v>
      </c>
      <c r="E68" s="46">
        <v>5</v>
      </c>
      <c r="F68" s="46">
        <v>2</v>
      </c>
      <c r="G68" s="46">
        <v>4</v>
      </c>
      <c r="H68" s="46">
        <v>3</v>
      </c>
      <c r="I68" s="46">
        <v>5</v>
      </c>
      <c r="J68" s="46">
        <v>5</v>
      </c>
      <c r="K68" s="46">
        <v>6</v>
      </c>
      <c r="L68" s="47">
        <v>0</v>
      </c>
      <c r="M68" s="46"/>
      <c r="N68" s="39"/>
    </row>
    <row r="69" spans="2:14" ht="24">
      <c r="B69" s="45" t="s">
        <v>74</v>
      </c>
      <c r="C69" s="46">
        <f t="shared" si="1"/>
        <v>299</v>
      </c>
      <c r="D69" s="46">
        <v>192</v>
      </c>
      <c r="E69" s="46">
        <v>18</v>
      </c>
      <c r="F69" s="46">
        <v>15</v>
      </c>
      <c r="G69" s="46">
        <v>10</v>
      </c>
      <c r="H69" s="46">
        <v>23</v>
      </c>
      <c r="I69" s="46">
        <v>11</v>
      </c>
      <c r="J69" s="46">
        <v>15</v>
      </c>
      <c r="K69" s="46">
        <v>8</v>
      </c>
      <c r="L69" s="47">
        <v>7</v>
      </c>
      <c r="M69" s="46"/>
      <c r="N69" s="39"/>
    </row>
    <row r="70" spans="2:14">
      <c r="B70" s="45" t="s">
        <v>25</v>
      </c>
      <c r="C70" s="46">
        <f t="shared" si="1"/>
        <v>1243</v>
      </c>
      <c r="D70" s="46">
        <v>903</v>
      </c>
      <c r="E70" s="46">
        <v>63</v>
      </c>
      <c r="F70" s="46">
        <v>12</v>
      </c>
      <c r="G70" s="46">
        <v>35</v>
      </c>
      <c r="H70" s="46">
        <v>115</v>
      </c>
      <c r="I70" s="46">
        <v>36</v>
      </c>
      <c r="J70" s="46">
        <v>39</v>
      </c>
      <c r="K70" s="46">
        <v>35</v>
      </c>
      <c r="L70" s="47">
        <v>5</v>
      </c>
      <c r="M70" s="46"/>
      <c r="N70" s="39"/>
    </row>
    <row r="71" spans="2:14">
      <c r="B71" s="45" t="s">
        <v>75</v>
      </c>
      <c r="C71" s="46">
        <f t="shared" si="1"/>
        <v>1787</v>
      </c>
      <c r="D71" s="46">
        <v>1625</v>
      </c>
      <c r="E71" s="46">
        <v>37</v>
      </c>
      <c r="F71" s="46">
        <v>5</v>
      </c>
      <c r="G71" s="46">
        <v>32</v>
      </c>
      <c r="H71" s="46">
        <v>28</v>
      </c>
      <c r="I71" s="46">
        <v>23</v>
      </c>
      <c r="J71" s="46">
        <v>17</v>
      </c>
      <c r="K71" s="46">
        <v>15</v>
      </c>
      <c r="L71" s="47">
        <v>5</v>
      </c>
      <c r="M71" s="46"/>
      <c r="N71" s="39"/>
    </row>
    <row r="72" spans="2:14">
      <c r="B72" s="45" t="s">
        <v>76</v>
      </c>
      <c r="C72" s="46">
        <f t="shared" ref="C72:C82" si="2">+SUM(D72:L72)</f>
        <v>28</v>
      </c>
      <c r="D72" s="46">
        <v>18</v>
      </c>
      <c r="E72" s="46">
        <v>0</v>
      </c>
      <c r="F72" s="46">
        <v>1</v>
      </c>
      <c r="G72" s="46">
        <v>1</v>
      </c>
      <c r="H72" s="46">
        <v>2</v>
      </c>
      <c r="I72" s="46">
        <v>1</v>
      </c>
      <c r="J72" s="46">
        <v>2</v>
      </c>
      <c r="K72" s="46">
        <v>3</v>
      </c>
      <c r="L72" s="47">
        <v>0</v>
      </c>
      <c r="M72" s="46"/>
      <c r="N72" s="39"/>
    </row>
    <row r="73" spans="2:14">
      <c r="B73" s="45" t="s">
        <v>77</v>
      </c>
      <c r="C73" s="46">
        <f t="shared" si="2"/>
        <v>205</v>
      </c>
      <c r="D73" s="46">
        <v>166</v>
      </c>
      <c r="E73" s="46">
        <v>9</v>
      </c>
      <c r="F73" s="46">
        <v>4</v>
      </c>
      <c r="G73" s="46">
        <v>5</v>
      </c>
      <c r="H73" s="46">
        <v>6</v>
      </c>
      <c r="I73" s="46">
        <v>2</v>
      </c>
      <c r="J73" s="46">
        <v>7</v>
      </c>
      <c r="K73" s="46">
        <v>5</v>
      </c>
      <c r="L73" s="47">
        <v>1</v>
      </c>
    </row>
    <row r="74" spans="2:14">
      <c r="B74" s="45" t="s">
        <v>147</v>
      </c>
      <c r="C74" s="46">
        <f t="shared" si="2"/>
        <v>45</v>
      </c>
      <c r="D74" s="46">
        <v>41</v>
      </c>
      <c r="E74" s="46">
        <v>0</v>
      </c>
      <c r="F74" s="46">
        <v>0</v>
      </c>
      <c r="G74" s="46">
        <v>2</v>
      </c>
      <c r="H74" s="46">
        <v>1</v>
      </c>
      <c r="I74" s="46">
        <v>1</v>
      </c>
      <c r="J74" s="46">
        <v>0</v>
      </c>
      <c r="K74" s="46">
        <v>0</v>
      </c>
      <c r="L74" s="47">
        <v>0</v>
      </c>
    </row>
    <row r="75" spans="2:14" ht="19.5" customHeight="1">
      <c r="B75" s="45" t="s">
        <v>148</v>
      </c>
      <c r="C75" s="46">
        <f t="shared" si="2"/>
        <v>32</v>
      </c>
      <c r="D75" s="46">
        <v>21</v>
      </c>
      <c r="E75" s="46">
        <v>2</v>
      </c>
      <c r="F75" s="46">
        <v>2</v>
      </c>
      <c r="G75" s="46">
        <v>1</v>
      </c>
      <c r="H75" s="46">
        <v>1</v>
      </c>
      <c r="I75" s="46">
        <v>1</v>
      </c>
      <c r="J75" s="46">
        <v>3</v>
      </c>
      <c r="K75" s="46">
        <v>1</v>
      </c>
      <c r="L75" s="47">
        <v>0</v>
      </c>
      <c r="M75" s="54"/>
    </row>
    <row r="76" spans="2:14" ht="19.5" customHeight="1">
      <c r="B76" s="45" t="s">
        <v>35</v>
      </c>
      <c r="C76" s="46">
        <f t="shared" si="2"/>
        <v>5610</v>
      </c>
      <c r="D76" s="46">
        <v>4000</v>
      </c>
      <c r="E76" s="46">
        <v>270</v>
      </c>
      <c r="F76" s="46">
        <v>109</v>
      </c>
      <c r="G76" s="46">
        <v>142</v>
      </c>
      <c r="H76" s="46">
        <v>450</v>
      </c>
      <c r="I76" s="46">
        <v>211</v>
      </c>
      <c r="J76" s="46">
        <v>175</v>
      </c>
      <c r="K76" s="46">
        <v>225</v>
      </c>
      <c r="L76" s="47">
        <v>28</v>
      </c>
      <c r="M76" s="54"/>
    </row>
    <row r="77" spans="2:14">
      <c r="B77" s="45" t="s">
        <v>80</v>
      </c>
      <c r="C77" s="46">
        <f t="shared" si="2"/>
        <v>665</v>
      </c>
      <c r="D77" s="46">
        <v>422</v>
      </c>
      <c r="E77" s="46">
        <v>37</v>
      </c>
      <c r="F77" s="46">
        <v>25</v>
      </c>
      <c r="G77" s="46">
        <v>18</v>
      </c>
      <c r="H77" s="46">
        <v>82</v>
      </c>
      <c r="I77" s="46">
        <v>23</v>
      </c>
      <c r="J77" s="46">
        <v>27</v>
      </c>
      <c r="K77" s="46">
        <v>25</v>
      </c>
      <c r="L77" s="47">
        <v>6</v>
      </c>
    </row>
    <row r="78" spans="2:14" ht="15" customHeight="1">
      <c r="B78" s="45" t="s">
        <v>27</v>
      </c>
      <c r="C78" s="46">
        <f t="shared" si="2"/>
        <v>1695</v>
      </c>
      <c r="D78" s="46">
        <v>1205</v>
      </c>
      <c r="E78" s="46">
        <v>104</v>
      </c>
      <c r="F78" s="46">
        <v>28</v>
      </c>
      <c r="G78" s="46">
        <v>37</v>
      </c>
      <c r="H78" s="46">
        <v>149</v>
      </c>
      <c r="I78" s="46">
        <v>47</v>
      </c>
      <c r="J78" s="46">
        <v>60</v>
      </c>
      <c r="K78" s="46">
        <v>60</v>
      </c>
      <c r="L78" s="47">
        <v>5</v>
      </c>
    </row>
    <row r="79" spans="2:14">
      <c r="B79" s="45" t="s">
        <v>23</v>
      </c>
      <c r="C79" s="46">
        <f t="shared" si="2"/>
        <v>1507</v>
      </c>
      <c r="D79" s="46">
        <v>1299</v>
      </c>
      <c r="E79" s="46">
        <v>66</v>
      </c>
      <c r="F79" s="46">
        <v>7</v>
      </c>
      <c r="G79" s="46">
        <v>24</v>
      </c>
      <c r="H79" s="46">
        <v>28</v>
      </c>
      <c r="I79" s="46">
        <v>38</v>
      </c>
      <c r="J79" s="46">
        <v>20</v>
      </c>
      <c r="K79" s="46">
        <v>22</v>
      </c>
      <c r="L79" s="47">
        <v>3</v>
      </c>
    </row>
    <row r="80" spans="2:14">
      <c r="B80" s="45" t="s">
        <v>31</v>
      </c>
      <c r="C80" s="46">
        <f t="shared" si="2"/>
        <v>5659</v>
      </c>
      <c r="D80" s="46">
        <v>4471</v>
      </c>
      <c r="E80" s="46">
        <v>333</v>
      </c>
      <c r="F80" s="46">
        <v>57</v>
      </c>
      <c r="G80" s="46">
        <v>119</v>
      </c>
      <c r="H80" s="46">
        <v>186</v>
      </c>
      <c r="I80" s="46">
        <v>177</v>
      </c>
      <c r="J80" s="46">
        <v>155</v>
      </c>
      <c r="K80" s="46">
        <v>145</v>
      </c>
      <c r="L80" s="47">
        <v>16</v>
      </c>
    </row>
    <row r="81" spans="2:12">
      <c r="B81" s="45" t="s">
        <v>149</v>
      </c>
      <c r="C81" s="46">
        <f t="shared" si="2"/>
        <v>6</v>
      </c>
      <c r="D81" s="46">
        <v>5</v>
      </c>
      <c r="E81" s="46">
        <v>0</v>
      </c>
      <c r="F81" s="46">
        <v>0</v>
      </c>
      <c r="G81" s="46">
        <v>0</v>
      </c>
      <c r="H81" s="46">
        <v>1</v>
      </c>
      <c r="I81" s="46">
        <v>0</v>
      </c>
      <c r="J81" s="46">
        <v>0</v>
      </c>
      <c r="K81" s="46">
        <v>0</v>
      </c>
      <c r="L81" s="47">
        <v>0</v>
      </c>
    </row>
    <row r="82" spans="2:12" ht="15.75" thickBot="1">
      <c r="B82" s="187" t="s">
        <v>81</v>
      </c>
      <c r="C82" s="51">
        <f t="shared" si="2"/>
        <v>4793.9999999999982</v>
      </c>
      <c r="D82" s="51">
        <v>3614</v>
      </c>
      <c r="E82" s="51">
        <v>232</v>
      </c>
      <c r="F82" s="51">
        <v>30</v>
      </c>
      <c r="G82" s="51">
        <v>205</v>
      </c>
      <c r="H82" s="51">
        <v>169</v>
      </c>
      <c r="I82" s="51">
        <v>240</v>
      </c>
      <c r="J82" s="51">
        <v>113</v>
      </c>
      <c r="K82" s="51">
        <v>176.99999999999773</v>
      </c>
      <c r="L82" s="52">
        <v>14</v>
      </c>
    </row>
    <row r="84" spans="2:12">
      <c r="B84" s="674" t="s">
        <v>82</v>
      </c>
      <c r="C84" s="674"/>
      <c r="D84" s="674"/>
      <c r="E84" s="674"/>
      <c r="F84" s="674"/>
      <c r="G84" s="674"/>
      <c r="H84" s="674"/>
      <c r="I84" s="674"/>
      <c r="J84" s="674"/>
      <c r="K84" s="674"/>
    </row>
    <row r="85" spans="2:12">
      <c r="B85" s="618" t="s">
        <v>59</v>
      </c>
      <c r="C85" s="618"/>
      <c r="D85" s="618"/>
      <c r="E85" s="618"/>
      <c r="F85" s="618"/>
      <c r="G85" s="618"/>
      <c r="H85" s="618"/>
      <c r="I85" s="618"/>
      <c r="J85" s="618"/>
      <c r="K85" s="618"/>
      <c r="L85" s="618"/>
    </row>
  </sheetData>
  <mergeCells count="9">
    <mergeCell ref="N47:W47"/>
    <mergeCell ref="B84:K84"/>
    <mergeCell ref="B85:L85"/>
    <mergeCell ref="B1:L1"/>
    <mergeCell ref="B2:L2"/>
    <mergeCell ref="B4:B5"/>
    <mergeCell ref="C4:C5"/>
    <mergeCell ref="D4:L4"/>
    <mergeCell ref="N45:X45"/>
  </mergeCells>
  <pageMargins left="0.7" right="0.7" top="0.75" bottom="0.75" header="0.3" footer="0.3"/>
  <pageSetup orientation="portrait" r:id="rId1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>
  <dimension ref="B2:G14"/>
  <sheetViews>
    <sheetView showGridLines="0" workbookViewId="0">
      <selection activeCell="H12" sqref="H12"/>
    </sheetView>
  </sheetViews>
  <sheetFormatPr baseColWidth="10" defaultRowHeight="15"/>
  <cols>
    <col min="2" max="2" width="25.140625" customWidth="1"/>
    <col min="3" max="4" width="20.140625" customWidth="1"/>
  </cols>
  <sheetData>
    <row r="2" spans="2:7">
      <c r="B2" s="615" t="s">
        <v>594</v>
      </c>
      <c r="C2" s="615"/>
      <c r="D2" s="615"/>
    </row>
    <row r="3" spans="2:7">
      <c r="B3" s="619" t="s">
        <v>368</v>
      </c>
      <c r="C3" s="619"/>
      <c r="D3" s="619"/>
    </row>
    <row r="4" spans="2:7" ht="15.75" thickBot="1">
      <c r="B4" s="9"/>
      <c r="C4" s="9"/>
      <c r="D4" s="9"/>
      <c r="E4" s="10"/>
    </row>
    <row r="5" spans="2:7" ht="15.75" thickBot="1">
      <c r="B5" s="452" t="s">
        <v>6</v>
      </c>
      <c r="C5" s="453" t="s">
        <v>7</v>
      </c>
      <c r="D5" s="453" t="s">
        <v>8</v>
      </c>
      <c r="E5" s="10"/>
    </row>
    <row r="6" spans="2:7" ht="19.5" customHeight="1">
      <c r="B6" s="128" t="s">
        <v>9</v>
      </c>
      <c r="C6" s="129">
        <f>+SUM(C7:C9)</f>
        <v>13421.8</v>
      </c>
      <c r="D6" s="130">
        <f>+SUM(D7:D9)</f>
        <v>1</v>
      </c>
      <c r="E6" s="10"/>
    </row>
    <row r="7" spans="2:7" ht="19.5" customHeight="1">
      <c r="B7" s="131" t="s">
        <v>353</v>
      </c>
      <c r="C7" s="132">
        <v>8654</v>
      </c>
      <c r="D7" s="133">
        <v>0.6447719381901087</v>
      </c>
      <c r="E7" s="10"/>
    </row>
    <row r="8" spans="2:7" ht="19.5" customHeight="1">
      <c r="B8" s="239" t="s">
        <v>369</v>
      </c>
      <c r="C8" s="240">
        <v>4294</v>
      </c>
      <c r="D8" s="241">
        <v>0.31992728248074032</v>
      </c>
      <c r="E8" s="10"/>
    </row>
    <row r="9" spans="2:7" ht="15.75" thickBot="1">
      <c r="B9" s="134" t="s">
        <v>370</v>
      </c>
      <c r="C9" s="135">
        <v>473.8</v>
      </c>
      <c r="D9" s="136">
        <v>3.5300779329151086E-2</v>
      </c>
      <c r="E9" s="10"/>
    </row>
    <row r="13" spans="2:7">
      <c r="B13" s="615" t="s">
        <v>596</v>
      </c>
      <c r="C13" s="615"/>
      <c r="D13" s="615"/>
      <c r="E13" s="615"/>
      <c r="F13" s="615"/>
      <c r="G13" s="615"/>
    </row>
    <row r="14" spans="2:7">
      <c r="B14" s="619" t="s">
        <v>371</v>
      </c>
      <c r="C14" s="619"/>
      <c r="D14" s="619"/>
      <c r="E14" s="619"/>
      <c r="F14" s="619"/>
      <c r="G14" s="619"/>
    </row>
  </sheetData>
  <mergeCells count="4">
    <mergeCell ref="B2:D2"/>
    <mergeCell ref="B3:D3"/>
    <mergeCell ref="B13:G13"/>
    <mergeCell ref="B14:G14"/>
  </mergeCells>
  <pageMargins left="0.7" right="0.7" top="0.75" bottom="0.75" header="0.3" footer="0.3"/>
  <pageSetup orientation="portrait" r:id="rId1"/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>
  <dimension ref="B1:O75"/>
  <sheetViews>
    <sheetView showGridLines="0" workbookViewId="0">
      <selection activeCell="B1" sqref="B1:F1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4" max="4" width="11.85546875" customWidth="1"/>
    <col min="5" max="5" width="13.140625" customWidth="1"/>
    <col min="8" max="8" width="18.28515625" customWidth="1"/>
  </cols>
  <sheetData>
    <row r="1" spans="2:9">
      <c r="B1" s="615" t="s">
        <v>595</v>
      </c>
      <c r="C1" s="615"/>
      <c r="D1" s="615"/>
      <c r="E1" s="615"/>
      <c r="F1" s="615"/>
      <c r="G1" s="443"/>
    </row>
    <row r="2" spans="2:9">
      <c r="B2" s="619" t="s">
        <v>372</v>
      </c>
      <c r="C2" s="619"/>
      <c r="D2" s="619"/>
      <c r="E2" s="619"/>
      <c r="F2" s="619"/>
      <c r="G2" s="445"/>
    </row>
    <row r="3" spans="2:9" ht="15.75" thickBot="1">
      <c r="B3" s="38"/>
      <c r="C3" s="38"/>
      <c r="D3" s="38"/>
      <c r="E3" s="38"/>
      <c r="F3" s="38"/>
      <c r="G3" s="38"/>
      <c r="H3" s="39"/>
    </row>
    <row r="4" spans="2:9" ht="15.75" thickBot="1">
      <c r="B4" s="862" t="s">
        <v>16</v>
      </c>
      <c r="C4" s="864" t="s">
        <v>9</v>
      </c>
      <c r="D4" s="874" t="s">
        <v>6</v>
      </c>
      <c r="E4" s="875"/>
      <c r="F4" s="876"/>
      <c r="H4" s="39"/>
    </row>
    <row r="5" spans="2:9" ht="25.5" thickBot="1">
      <c r="B5" s="863"/>
      <c r="C5" s="865"/>
      <c r="D5" s="430" t="s">
        <v>353</v>
      </c>
      <c r="E5" s="463" t="s">
        <v>370</v>
      </c>
      <c r="F5" s="464" t="s">
        <v>369</v>
      </c>
      <c r="H5" s="39"/>
    </row>
    <row r="6" spans="2:9" ht="18.75" customHeight="1">
      <c r="B6" s="41" t="s">
        <v>9</v>
      </c>
      <c r="C6" s="139">
        <f>+SUM(D6:F6)</f>
        <v>13421.8</v>
      </c>
      <c r="D6" s="139">
        <f>+SUM(D7:D72)</f>
        <v>8654</v>
      </c>
      <c r="E6" s="139">
        <f t="shared" ref="E6:F6" si="0">+SUM(E7:E72)</f>
        <v>473.8</v>
      </c>
      <c r="F6" s="140">
        <f t="shared" si="0"/>
        <v>4294</v>
      </c>
      <c r="G6" s="44"/>
      <c r="H6" s="39"/>
    </row>
    <row r="7" spans="2:9">
      <c r="B7" s="45" t="s">
        <v>17</v>
      </c>
      <c r="C7" s="46">
        <f t="shared" ref="C7:C70" si="1">+SUM(D7:F7)</f>
        <v>78</v>
      </c>
      <c r="D7" s="46">
        <v>47</v>
      </c>
      <c r="E7" s="46">
        <v>4</v>
      </c>
      <c r="F7" s="47">
        <v>27</v>
      </c>
      <c r="G7" s="46"/>
      <c r="H7" s="39"/>
    </row>
    <row r="8" spans="2:9">
      <c r="B8" s="45" t="s">
        <v>135</v>
      </c>
      <c r="C8" s="46">
        <f t="shared" si="1"/>
        <v>94</v>
      </c>
      <c r="D8" s="46">
        <v>44</v>
      </c>
      <c r="E8" s="46">
        <v>8</v>
      </c>
      <c r="F8" s="47">
        <v>42</v>
      </c>
      <c r="G8" s="46"/>
      <c r="H8" s="48" t="s">
        <v>75</v>
      </c>
      <c r="I8" s="49">
        <v>1.4379591410988095E-2</v>
      </c>
    </row>
    <row r="9" spans="2:9">
      <c r="B9" s="45" t="s">
        <v>136</v>
      </c>
      <c r="C9" s="46">
        <f t="shared" si="1"/>
        <v>3</v>
      </c>
      <c r="D9" s="46">
        <v>3</v>
      </c>
      <c r="E9" s="46">
        <v>0</v>
      </c>
      <c r="F9" s="47">
        <v>0</v>
      </c>
      <c r="G9" s="46"/>
      <c r="H9" s="48" t="s">
        <v>64</v>
      </c>
      <c r="I9" s="49">
        <v>1.6093221475509994E-2</v>
      </c>
    </row>
    <row r="10" spans="2:9">
      <c r="B10" s="45" t="s">
        <v>22</v>
      </c>
      <c r="C10" s="46">
        <f t="shared" si="1"/>
        <v>18</v>
      </c>
      <c r="D10" s="46">
        <v>11</v>
      </c>
      <c r="E10" s="46">
        <v>1</v>
      </c>
      <c r="F10" s="47">
        <v>6</v>
      </c>
      <c r="G10" s="46"/>
      <c r="H10" s="48" t="s">
        <v>25</v>
      </c>
      <c r="I10" s="49">
        <v>2.2575213458701518E-2</v>
      </c>
    </row>
    <row r="11" spans="2:9">
      <c r="B11" s="45" t="s">
        <v>137</v>
      </c>
      <c r="C11" s="46">
        <f t="shared" si="1"/>
        <v>73</v>
      </c>
      <c r="D11" s="46">
        <v>52</v>
      </c>
      <c r="E11" s="46">
        <v>1</v>
      </c>
      <c r="F11" s="47">
        <v>20</v>
      </c>
      <c r="G11" s="46"/>
      <c r="H11" s="48" t="s">
        <v>23</v>
      </c>
      <c r="I11" s="49">
        <v>2.5182911382973971E-2</v>
      </c>
    </row>
    <row r="12" spans="2:9">
      <c r="B12" s="45" t="s">
        <v>138</v>
      </c>
      <c r="C12" s="46">
        <f t="shared" si="1"/>
        <v>2</v>
      </c>
      <c r="D12" s="46">
        <v>1</v>
      </c>
      <c r="E12" s="46">
        <v>0</v>
      </c>
      <c r="F12" s="47">
        <v>1</v>
      </c>
      <c r="G12" s="46"/>
      <c r="H12" s="432" t="s">
        <v>29</v>
      </c>
      <c r="I12" s="49">
        <v>3.6358759629855908E-2</v>
      </c>
    </row>
    <row r="13" spans="2:9">
      <c r="B13" s="45" t="s">
        <v>30</v>
      </c>
      <c r="C13" s="46">
        <f t="shared" si="1"/>
        <v>14</v>
      </c>
      <c r="D13" s="46">
        <v>14</v>
      </c>
      <c r="E13" s="46">
        <v>0</v>
      </c>
      <c r="F13" s="47">
        <v>0</v>
      </c>
      <c r="G13" s="46"/>
      <c r="H13" s="48" t="s">
        <v>27</v>
      </c>
      <c r="I13" s="49">
        <v>4.4703392987527756E-2</v>
      </c>
    </row>
    <row r="14" spans="2:9">
      <c r="B14" s="45" t="s">
        <v>32</v>
      </c>
      <c r="C14" s="46">
        <f t="shared" si="1"/>
        <v>1</v>
      </c>
      <c r="D14" s="46">
        <v>1</v>
      </c>
      <c r="E14" s="46">
        <v>0</v>
      </c>
      <c r="F14" s="47">
        <v>0</v>
      </c>
      <c r="G14" s="46"/>
      <c r="H14" s="48" t="s">
        <v>35</v>
      </c>
      <c r="I14" s="49">
        <v>6.4149368937102325E-2</v>
      </c>
    </row>
    <row r="15" spans="2:9">
      <c r="B15" s="45" t="s">
        <v>36</v>
      </c>
      <c r="C15" s="46">
        <f t="shared" si="1"/>
        <v>15</v>
      </c>
      <c r="D15" s="46">
        <v>5</v>
      </c>
      <c r="E15" s="46">
        <v>0</v>
      </c>
      <c r="F15" s="47">
        <v>10</v>
      </c>
      <c r="G15" s="46"/>
      <c r="H15" s="48" t="s">
        <v>31</v>
      </c>
      <c r="I15" s="49">
        <v>9.9912083327124535E-2</v>
      </c>
    </row>
    <row r="16" spans="2:9">
      <c r="B16" s="45" t="s">
        <v>140</v>
      </c>
      <c r="C16" s="46">
        <f t="shared" si="1"/>
        <v>66</v>
      </c>
      <c r="D16" s="46">
        <v>39</v>
      </c>
      <c r="E16" s="46">
        <v>1</v>
      </c>
      <c r="F16" s="47">
        <v>26</v>
      </c>
      <c r="G16" s="46"/>
      <c r="H16" s="48" t="s">
        <v>33</v>
      </c>
      <c r="I16" s="49">
        <v>0.10944880716446378</v>
      </c>
    </row>
    <row r="17" spans="2:10">
      <c r="B17" s="45" t="s">
        <v>40</v>
      </c>
      <c r="C17" s="46">
        <f t="shared" si="1"/>
        <v>2</v>
      </c>
      <c r="D17" s="46">
        <v>1</v>
      </c>
      <c r="E17" s="46">
        <v>0</v>
      </c>
      <c r="F17" s="47">
        <v>1</v>
      </c>
      <c r="G17" s="46"/>
      <c r="H17" s="48" t="s">
        <v>37</v>
      </c>
      <c r="I17" s="49">
        <v>0.35844670610499341</v>
      </c>
    </row>
    <row r="18" spans="2:10">
      <c r="B18" s="45" t="s">
        <v>41</v>
      </c>
      <c r="C18" s="46">
        <f t="shared" si="1"/>
        <v>1</v>
      </c>
      <c r="D18" s="46">
        <v>0</v>
      </c>
      <c r="E18" s="46">
        <v>0</v>
      </c>
      <c r="F18" s="47">
        <v>1</v>
      </c>
      <c r="G18" s="46"/>
      <c r="H18" s="39"/>
      <c r="J18" s="609" t="s">
        <v>666</v>
      </c>
    </row>
    <row r="19" spans="2:10">
      <c r="B19" s="45" t="s">
        <v>43</v>
      </c>
      <c r="C19" s="46">
        <f t="shared" si="1"/>
        <v>2</v>
      </c>
      <c r="D19" s="46">
        <v>2</v>
      </c>
      <c r="E19" s="46">
        <v>0</v>
      </c>
      <c r="F19" s="47">
        <v>0</v>
      </c>
      <c r="G19" s="46"/>
      <c r="H19" s="245" t="s">
        <v>373</v>
      </c>
    </row>
    <row r="20" spans="2:10">
      <c r="B20" s="45" t="s">
        <v>44</v>
      </c>
      <c r="C20" s="46">
        <f t="shared" si="1"/>
        <v>51</v>
      </c>
      <c r="D20" s="46">
        <v>32</v>
      </c>
      <c r="E20" s="46">
        <v>1</v>
      </c>
      <c r="F20" s="47">
        <v>18</v>
      </c>
      <c r="G20" s="46"/>
      <c r="H20" s="39"/>
    </row>
    <row r="21" spans="2:10">
      <c r="B21" s="45" t="s">
        <v>45</v>
      </c>
      <c r="C21" s="46">
        <f t="shared" si="1"/>
        <v>9</v>
      </c>
      <c r="D21" s="46">
        <v>7</v>
      </c>
      <c r="E21" s="46">
        <v>0</v>
      </c>
      <c r="F21" s="47">
        <v>2</v>
      </c>
      <c r="G21" s="46"/>
      <c r="H21" s="39"/>
    </row>
    <row r="22" spans="2:10">
      <c r="B22" s="45" t="s">
        <v>46</v>
      </c>
      <c r="C22" s="46">
        <f t="shared" si="1"/>
        <v>29</v>
      </c>
      <c r="D22" s="46">
        <v>24</v>
      </c>
      <c r="E22" s="46">
        <v>0</v>
      </c>
      <c r="F22" s="47">
        <v>5</v>
      </c>
      <c r="G22" s="46"/>
      <c r="H22" s="39"/>
    </row>
    <row r="23" spans="2:10">
      <c r="B23" s="45" t="s">
        <v>47</v>
      </c>
      <c r="C23" s="46">
        <f t="shared" si="1"/>
        <v>4</v>
      </c>
      <c r="D23" s="46">
        <v>3</v>
      </c>
      <c r="E23" s="46">
        <v>0</v>
      </c>
      <c r="F23" s="47">
        <v>1</v>
      </c>
      <c r="G23" s="46"/>
      <c r="H23" s="39"/>
    </row>
    <row r="24" spans="2:10">
      <c r="B24" s="45" t="s">
        <v>48</v>
      </c>
      <c r="C24" s="46">
        <f t="shared" si="1"/>
        <v>9</v>
      </c>
      <c r="D24" s="46">
        <v>5</v>
      </c>
      <c r="E24" s="46">
        <v>1</v>
      </c>
      <c r="F24" s="47">
        <v>3</v>
      </c>
      <c r="G24" s="46"/>
      <c r="H24" s="39"/>
    </row>
    <row r="25" spans="2:10" ht="24">
      <c r="B25" s="45" t="s">
        <v>49</v>
      </c>
      <c r="C25" s="46">
        <f t="shared" si="1"/>
        <v>1</v>
      </c>
      <c r="D25" s="46">
        <v>1</v>
      </c>
      <c r="E25" s="46">
        <v>0</v>
      </c>
      <c r="F25" s="47">
        <v>0</v>
      </c>
      <c r="G25" s="46"/>
      <c r="H25" s="39"/>
    </row>
    <row r="26" spans="2:10">
      <c r="B26" s="45" t="s">
        <v>50</v>
      </c>
      <c r="C26" s="46">
        <f t="shared" si="1"/>
        <v>12</v>
      </c>
      <c r="D26" s="46">
        <v>11</v>
      </c>
      <c r="E26" s="46">
        <v>0</v>
      </c>
      <c r="F26" s="47">
        <v>1</v>
      </c>
      <c r="G26" s="46"/>
      <c r="H26" s="39"/>
    </row>
    <row r="27" spans="2:10">
      <c r="B27" s="45" t="s">
        <v>176</v>
      </c>
      <c r="C27" s="46">
        <f t="shared" si="1"/>
        <v>2</v>
      </c>
      <c r="D27" s="46">
        <v>1</v>
      </c>
      <c r="E27" s="46">
        <v>0</v>
      </c>
      <c r="F27" s="47">
        <v>1</v>
      </c>
      <c r="G27" s="46"/>
      <c r="H27" s="39"/>
    </row>
    <row r="28" spans="2:10">
      <c r="B28" s="45" t="s">
        <v>51</v>
      </c>
      <c r="C28" s="46">
        <f t="shared" si="1"/>
        <v>6</v>
      </c>
      <c r="D28" s="46">
        <v>5</v>
      </c>
      <c r="E28" s="46">
        <v>0</v>
      </c>
      <c r="F28" s="47">
        <v>1</v>
      </c>
      <c r="G28" s="46"/>
      <c r="H28" s="39"/>
    </row>
    <row r="29" spans="2:10">
      <c r="B29" s="45" t="s">
        <v>29</v>
      </c>
      <c r="C29" s="46">
        <f t="shared" si="1"/>
        <v>488</v>
      </c>
      <c r="D29" s="46">
        <v>341</v>
      </c>
      <c r="E29" s="46">
        <v>9</v>
      </c>
      <c r="F29" s="47">
        <v>138</v>
      </c>
      <c r="G29" s="46"/>
      <c r="H29" s="39"/>
    </row>
    <row r="30" spans="2:10">
      <c r="B30" s="45" t="s">
        <v>19</v>
      </c>
      <c r="C30" s="46">
        <f t="shared" si="1"/>
        <v>83</v>
      </c>
      <c r="D30" s="46">
        <v>49</v>
      </c>
      <c r="E30" s="46">
        <v>1</v>
      </c>
      <c r="F30" s="47">
        <v>33</v>
      </c>
      <c r="G30" s="46"/>
      <c r="H30" s="39"/>
    </row>
    <row r="31" spans="2:10" ht="24">
      <c r="B31" s="45" t="s">
        <v>37</v>
      </c>
      <c r="C31" s="46">
        <f t="shared" si="1"/>
        <v>4811</v>
      </c>
      <c r="D31" s="46">
        <v>2861</v>
      </c>
      <c r="E31" s="46">
        <v>203</v>
      </c>
      <c r="F31" s="47">
        <v>1747</v>
      </c>
      <c r="G31" s="46"/>
      <c r="H31" s="39"/>
    </row>
    <row r="32" spans="2:10">
      <c r="B32" s="45" t="s">
        <v>52</v>
      </c>
      <c r="C32" s="46">
        <f t="shared" si="1"/>
        <v>15</v>
      </c>
      <c r="D32" s="46">
        <v>12</v>
      </c>
      <c r="E32" s="46">
        <v>0</v>
      </c>
      <c r="F32" s="47">
        <v>3</v>
      </c>
      <c r="G32" s="46"/>
      <c r="H32" s="39"/>
    </row>
    <row r="33" spans="2:15">
      <c r="B33" s="45" t="s">
        <v>177</v>
      </c>
      <c r="C33" s="46">
        <f t="shared" si="1"/>
        <v>6</v>
      </c>
      <c r="D33" s="46">
        <v>6</v>
      </c>
      <c r="E33" s="46">
        <v>0</v>
      </c>
      <c r="F33" s="47">
        <v>0</v>
      </c>
      <c r="G33" s="46"/>
      <c r="H33" s="39"/>
    </row>
    <row r="34" spans="2:15">
      <c r="B34" s="45" t="s">
        <v>53</v>
      </c>
      <c r="C34" s="46">
        <f t="shared" si="1"/>
        <v>60</v>
      </c>
      <c r="D34" s="46">
        <v>52</v>
      </c>
      <c r="E34" s="46">
        <v>0</v>
      </c>
      <c r="F34" s="47">
        <v>8</v>
      </c>
      <c r="G34" s="46"/>
      <c r="H34" s="39"/>
    </row>
    <row r="35" spans="2:15">
      <c r="B35" s="45" t="s">
        <v>54</v>
      </c>
      <c r="C35" s="46">
        <f t="shared" si="1"/>
        <v>10</v>
      </c>
      <c r="D35" s="46">
        <v>9</v>
      </c>
      <c r="E35" s="46">
        <v>1</v>
      </c>
      <c r="F35" s="47">
        <v>0</v>
      </c>
      <c r="G35" s="46"/>
      <c r="H35" s="39"/>
    </row>
    <row r="36" spans="2:15">
      <c r="B36" s="45" t="s">
        <v>55</v>
      </c>
      <c r="C36" s="46">
        <f t="shared" si="1"/>
        <v>54</v>
      </c>
      <c r="D36" s="46">
        <v>39</v>
      </c>
      <c r="E36" s="46">
        <v>0</v>
      </c>
      <c r="F36" s="47">
        <v>15</v>
      </c>
      <c r="G36" s="46"/>
      <c r="H36" s="39"/>
    </row>
    <row r="37" spans="2:15">
      <c r="B37" s="45" t="s">
        <v>33</v>
      </c>
      <c r="C37" s="46">
        <f t="shared" si="1"/>
        <v>1469</v>
      </c>
      <c r="D37" s="46">
        <v>1065</v>
      </c>
      <c r="E37" s="46">
        <v>45</v>
      </c>
      <c r="F37" s="47">
        <v>359</v>
      </c>
      <c r="G37" s="46"/>
      <c r="H37" s="39"/>
    </row>
    <row r="38" spans="2:15">
      <c r="B38" s="45" t="s">
        <v>56</v>
      </c>
      <c r="C38" s="46">
        <f t="shared" si="1"/>
        <v>1</v>
      </c>
      <c r="D38" s="46">
        <v>1</v>
      </c>
      <c r="E38" s="46">
        <v>0</v>
      </c>
      <c r="F38" s="47">
        <v>0</v>
      </c>
      <c r="G38" s="46"/>
      <c r="H38" s="39"/>
    </row>
    <row r="39" spans="2:15" ht="24">
      <c r="B39" s="45" t="s">
        <v>57</v>
      </c>
      <c r="C39" s="46">
        <f t="shared" si="1"/>
        <v>4</v>
      </c>
      <c r="D39" s="46">
        <v>2</v>
      </c>
      <c r="E39" s="46">
        <v>0</v>
      </c>
      <c r="F39" s="47">
        <v>2</v>
      </c>
      <c r="G39" s="46"/>
      <c r="H39" s="39"/>
    </row>
    <row r="40" spans="2:15">
      <c r="B40" s="45" t="s">
        <v>58</v>
      </c>
      <c r="C40" s="46">
        <f t="shared" si="1"/>
        <v>13</v>
      </c>
      <c r="D40" s="46">
        <v>12</v>
      </c>
      <c r="E40" s="46">
        <v>0</v>
      </c>
      <c r="F40" s="47">
        <v>1</v>
      </c>
      <c r="G40" s="46"/>
      <c r="H40" s="39"/>
    </row>
    <row r="41" spans="2:15">
      <c r="B41" s="45" t="s">
        <v>142</v>
      </c>
      <c r="C41" s="46">
        <f t="shared" si="1"/>
        <v>155</v>
      </c>
      <c r="D41" s="46">
        <v>87</v>
      </c>
      <c r="E41" s="46">
        <v>5</v>
      </c>
      <c r="F41" s="47">
        <v>63</v>
      </c>
      <c r="G41" s="46"/>
      <c r="H41" s="39"/>
    </row>
    <row r="42" spans="2:15" ht="20.25" customHeight="1">
      <c r="B42" s="45" t="s">
        <v>143</v>
      </c>
      <c r="C42" s="46">
        <f t="shared" si="1"/>
        <v>2</v>
      </c>
      <c r="D42" s="46">
        <v>2</v>
      </c>
      <c r="E42" s="46">
        <v>0</v>
      </c>
      <c r="F42" s="47">
        <v>0</v>
      </c>
      <c r="G42" s="46"/>
      <c r="H42" s="618" t="s">
        <v>59</v>
      </c>
      <c r="I42" s="618"/>
      <c r="J42" s="618"/>
      <c r="K42" s="618"/>
      <c r="L42" s="618"/>
      <c r="M42" s="618"/>
      <c r="N42" s="618"/>
      <c r="O42" s="618"/>
    </row>
    <row r="43" spans="2:15">
      <c r="B43" s="45" t="s">
        <v>178</v>
      </c>
      <c r="C43" s="46">
        <f t="shared" si="1"/>
        <v>1</v>
      </c>
      <c r="D43" s="46">
        <v>1</v>
      </c>
      <c r="E43" s="46">
        <v>0</v>
      </c>
      <c r="F43" s="47">
        <v>0</v>
      </c>
      <c r="G43" s="46"/>
      <c r="H43" s="39"/>
    </row>
    <row r="44" spans="2:15">
      <c r="B44" s="45" t="s">
        <v>21</v>
      </c>
      <c r="C44" s="46">
        <f t="shared" si="1"/>
        <v>149</v>
      </c>
      <c r="D44" s="46">
        <v>120</v>
      </c>
      <c r="E44" s="46">
        <v>1</v>
      </c>
      <c r="F44" s="47">
        <v>28</v>
      </c>
      <c r="G44" s="46"/>
      <c r="H44" s="39"/>
    </row>
    <row r="45" spans="2:15" ht="24">
      <c r="B45" s="45" t="s">
        <v>61</v>
      </c>
      <c r="C45" s="46">
        <f t="shared" si="1"/>
        <v>37</v>
      </c>
      <c r="D45" s="46">
        <v>34</v>
      </c>
      <c r="E45" s="46">
        <v>1</v>
      </c>
      <c r="F45" s="47">
        <v>2</v>
      </c>
      <c r="G45" s="46"/>
      <c r="H45" s="39"/>
    </row>
    <row r="46" spans="2:15">
      <c r="B46" s="45" t="s">
        <v>62</v>
      </c>
      <c r="C46" s="46">
        <f t="shared" si="1"/>
        <v>16</v>
      </c>
      <c r="D46" s="46">
        <v>16</v>
      </c>
      <c r="E46" s="46">
        <v>0</v>
      </c>
      <c r="F46" s="47">
        <v>0</v>
      </c>
      <c r="G46" s="46"/>
      <c r="H46" s="39"/>
    </row>
    <row r="47" spans="2:15">
      <c r="B47" s="45" t="s">
        <v>63</v>
      </c>
      <c r="C47" s="46">
        <f t="shared" si="1"/>
        <v>46</v>
      </c>
      <c r="D47" s="46">
        <v>43</v>
      </c>
      <c r="E47" s="46">
        <v>0</v>
      </c>
      <c r="F47" s="47">
        <v>3</v>
      </c>
      <c r="G47" s="46"/>
      <c r="H47" s="39"/>
    </row>
    <row r="48" spans="2:15">
      <c r="B48" s="45" t="s">
        <v>64</v>
      </c>
      <c r="C48" s="46">
        <f t="shared" si="1"/>
        <v>216</v>
      </c>
      <c r="D48" s="46">
        <v>198</v>
      </c>
      <c r="E48" s="46">
        <v>0</v>
      </c>
      <c r="F48" s="47">
        <v>18</v>
      </c>
      <c r="G48" s="46"/>
      <c r="H48" s="39"/>
    </row>
    <row r="49" spans="2:8" ht="24">
      <c r="B49" s="45" t="s">
        <v>65</v>
      </c>
      <c r="C49" s="46">
        <f t="shared" si="1"/>
        <v>15</v>
      </c>
      <c r="D49" s="46">
        <v>15</v>
      </c>
      <c r="E49" s="46">
        <v>0</v>
      </c>
      <c r="F49" s="47">
        <v>0</v>
      </c>
      <c r="G49" s="46"/>
      <c r="H49" s="39"/>
    </row>
    <row r="50" spans="2:8">
      <c r="B50" s="45" t="s">
        <v>66</v>
      </c>
      <c r="C50" s="46">
        <f t="shared" si="1"/>
        <v>13</v>
      </c>
      <c r="D50" s="46">
        <v>13</v>
      </c>
      <c r="E50" s="46">
        <v>0</v>
      </c>
      <c r="F50" s="47">
        <v>0</v>
      </c>
      <c r="G50" s="46"/>
      <c r="H50" s="39"/>
    </row>
    <row r="51" spans="2:8">
      <c r="B51" s="45" t="s">
        <v>67</v>
      </c>
      <c r="C51" s="46">
        <f t="shared" si="1"/>
        <v>6</v>
      </c>
      <c r="D51" s="46">
        <v>5</v>
      </c>
      <c r="E51" s="46">
        <v>0</v>
      </c>
      <c r="F51" s="47">
        <v>1</v>
      </c>
      <c r="G51" s="46"/>
      <c r="H51" s="39"/>
    </row>
    <row r="52" spans="2:8">
      <c r="B52" s="45" t="s">
        <v>68</v>
      </c>
      <c r="C52" s="46">
        <f t="shared" si="1"/>
        <v>30</v>
      </c>
      <c r="D52" s="46">
        <v>21</v>
      </c>
      <c r="E52" s="46">
        <v>1</v>
      </c>
      <c r="F52" s="47">
        <v>8</v>
      </c>
      <c r="G52" s="46"/>
      <c r="H52" s="39"/>
    </row>
    <row r="53" spans="2:8">
      <c r="B53" s="45" t="s">
        <v>69</v>
      </c>
      <c r="C53" s="46">
        <f t="shared" si="1"/>
        <v>4</v>
      </c>
      <c r="D53" s="46">
        <v>4</v>
      </c>
      <c r="E53" s="46">
        <v>0</v>
      </c>
      <c r="F53" s="47">
        <v>0</v>
      </c>
      <c r="G53" s="46"/>
      <c r="H53" s="39"/>
    </row>
    <row r="54" spans="2:8">
      <c r="B54" s="45" t="s">
        <v>70</v>
      </c>
      <c r="C54" s="46">
        <f t="shared" si="1"/>
        <v>73</v>
      </c>
      <c r="D54" s="46">
        <v>46</v>
      </c>
      <c r="E54" s="46">
        <v>3</v>
      </c>
      <c r="F54" s="47">
        <v>24</v>
      </c>
      <c r="G54" s="46"/>
      <c r="H54" s="39"/>
    </row>
    <row r="55" spans="2:8" ht="24">
      <c r="B55" s="45" t="s">
        <v>71</v>
      </c>
      <c r="C55" s="46">
        <f t="shared" si="1"/>
        <v>11</v>
      </c>
      <c r="D55" s="46">
        <v>10</v>
      </c>
      <c r="E55" s="46">
        <v>0</v>
      </c>
      <c r="F55" s="47">
        <v>1</v>
      </c>
      <c r="G55" s="46"/>
      <c r="H55" s="39"/>
    </row>
    <row r="56" spans="2:8">
      <c r="B56" s="45" t="s">
        <v>72</v>
      </c>
      <c r="C56" s="46">
        <f t="shared" si="1"/>
        <v>12</v>
      </c>
      <c r="D56" s="46">
        <v>12</v>
      </c>
      <c r="E56" s="46">
        <v>0</v>
      </c>
      <c r="F56" s="47">
        <v>0</v>
      </c>
      <c r="G56" s="46"/>
      <c r="H56" s="39"/>
    </row>
    <row r="57" spans="2:8">
      <c r="B57" s="45" t="s">
        <v>146</v>
      </c>
      <c r="C57" s="46">
        <f t="shared" si="1"/>
        <v>7</v>
      </c>
      <c r="D57" s="46">
        <v>6</v>
      </c>
      <c r="E57" s="46">
        <v>0</v>
      </c>
      <c r="F57" s="47">
        <v>1</v>
      </c>
      <c r="G57" s="46"/>
      <c r="H57" s="39"/>
    </row>
    <row r="58" spans="2:8" ht="24">
      <c r="B58" s="45" t="s">
        <v>73</v>
      </c>
      <c r="C58" s="46">
        <f t="shared" si="1"/>
        <v>45</v>
      </c>
      <c r="D58" s="46">
        <v>37</v>
      </c>
      <c r="E58" s="46">
        <v>2</v>
      </c>
      <c r="F58" s="47">
        <v>6</v>
      </c>
      <c r="G58" s="46"/>
      <c r="H58" s="39"/>
    </row>
    <row r="59" spans="2:8" ht="16.5" customHeight="1">
      <c r="B59" s="45" t="s">
        <v>74</v>
      </c>
      <c r="C59" s="46">
        <f t="shared" si="1"/>
        <v>74</v>
      </c>
      <c r="D59" s="46">
        <v>58</v>
      </c>
      <c r="E59" s="46">
        <v>8</v>
      </c>
      <c r="F59" s="47">
        <v>8</v>
      </c>
      <c r="G59" s="46"/>
      <c r="H59" s="39"/>
    </row>
    <row r="60" spans="2:8">
      <c r="B60" s="45" t="s">
        <v>25</v>
      </c>
      <c r="C60" s="46">
        <f t="shared" si="1"/>
        <v>303</v>
      </c>
      <c r="D60" s="46">
        <v>162</v>
      </c>
      <c r="E60" s="46">
        <v>35</v>
      </c>
      <c r="F60" s="47">
        <v>106</v>
      </c>
      <c r="G60" s="46"/>
      <c r="H60" s="39"/>
    </row>
    <row r="61" spans="2:8">
      <c r="B61" s="45" t="s">
        <v>75</v>
      </c>
      <c r="C61" s="46">
        <f t="shared" si="1"/>
        <v>193</v>
      </c>
      <c r="D61" s="46">
        <v>173</v>
      </c>
      <c r="E61" s="46">
        <v>5</v>
      </c>
      <c r="F61" s="47">
        <v>15</v>
      </c>
      <c r="G61" s="46"/>
      <c r="H61" s="39"/>
    </row>
    <row r="62" spans="2:8">
      <c r="B62" s="45" t="s">
        <v>76</v>
      </c>
      <c r="C62" s="46">
        <f t="shared" si="1"/>
        <v>3</v>
      </c>
      <c r="D62" s="46">
        <v>2</v>
      </c>
      <c r="E62" s="46">
        <v>0</v>
      </c>
      <c r="F62" s="47">
        <v>1</v>
      </c>
      <c r="G62" s="46"/>
      <c r="H62" s="39"/>
    </row>
    <row r="63" spans="2:8">
      <c r="B63" s="45" t="s">
        <v>77</v>
      </c>
      <c r="C63" s="46">
        <f t="shared" si="1"/>
        <v>22</v>
      </c>
      <c r="D63" s="46">
        <v>15</v>
      </c>
      <c r="E63" s="46">
        <v>0</v>
      </c>
      <c r="F63" s="47">
        <v>7</v>
      </c>
      <c r="G63" s="46"/>
      <c r="H63" s="39"/>
    </row>
    <row r="64" spans="2:8">
      <c r="B64" s="45" t="s">
        <v>147</v>
      </c>
      <c r="C64" s="46">
        <f t="shared" si="1"/>
        <v>12</v>
      </c>
      <c r="D64" s="46">
        <v>7</v>
      </c>
      <c r="E64" s="46">
        <v>1</v>
      </c>
      <c r="F64" s="47">
        <v>4</v>
      </c>
      <c r="G64" s="46"/>
      <c r="H64" s="39"/>
    </row>
    <row r="65" spans="2:9">
      <c r="B65" s="45" t="s">
        <v>148</v>
      </c>
      <c r="C65" s="46">
        <f t="shared" si="1"/>
        <v>5</v>
      </c>
      <c r="D65" s="46">
        <v>4</v>
      </c>
      <c r="E65" s="46">
        <v>0</v>
      </c>
      <c r="F65" s="47">
        <v>1</v>
      </c>
      <c r="G65" s="46"/>
      <c r="H65" s="39"/>
    </row>
    <row r="66" spans="2:9">
      <c r="B66" s="45" t="s">
        <v>35</v>
      </c>
      <c r="C66" s="46">
        <f t="shared" si="1"/>
        <v>861</v>
      </c>
      <c r="D66" s="46">
        <v>498</v>
      </c>
      <c r="E66" s="46">
        <v>28</v>
      </c>
      <c r="F66" s="47">
        <v>335</v>
      </c>
      <c r="G66" s="46"/>
      <c r="H66" s="39"/>
    </row>
    <row r="67" spans="2:9">
      <c r="B67" s="45" t="s">
        <v>80</v>
      </c>
      <c r="C67" s="46">
        <f t="shared" si="1"/>
        <v>65</v>
      </c>
      <c r="D67" s="46">
        <v>46</v>
      </c>
      <c r="E67" s="46">
        <v>2</v>
      </c>
      <c r="F67" s="47">
        <v>17</v>
      </c>
      <c r="G67" s="46"/>
      <c r="H67" s="39"/>
    </row>
    <row r="68" spans="2:9">
      <c r="B68" s="45" t="s">
        <v>27</v>
      </c>
      <c r="C68" s="46">
        <f t="shared" si="1"/>
        <v>600</v>
      </c>
      <c r="D68" s="46">
        <v>236</v>
      </c>
      <c r="E68" s="46">
        <v>65</v>
      </c>
      <c r="F68" s="47">
        <v>299</v>
      </c>
      <c r="G68" s="46"/>
      <c r="H68" s="39"/>
    </row>
    <row r="69" spans="2:9">
      <c r="B69" s="45" t="s">
        <v>23</v>
      </c>
      <c r="C69" s="46">
        <f t="shared" si="1"/>
        <v>338</v>
      </c>
      <c r="D69" s="46">
        <v>215</v>
      </c>
      <c r="E69" s="46">
        <v>10</v>
      </c>
      <c r="F69" s="47">
        <v>113</v>
      </c>
      <c r="G69" s="46"/>
      <c r="H69" s="39"/>
    </row>
    <row r="70" spans="2:9">
      <c r="B70" s="45" t="s">
        <v>31</v>
      </c>
      <c r="C70" s="46">
        <f t="shared" si="1"/>
        <v>1341</v>
      </c>
      <c r="D70" s="46">
        <v>872</v>
      </c>
      <c r="E70" s="46">
        <v>26</v>
      </c>
      <c r="F70" s="47">
        <v>443</v>
      </c>
      <c r="G70" s="46"/>
      <c r="H70" s="39"/>
    </row>
    <row r="71" spans="2:9">
      <c r="B71" s="45" t="s">
        <v>149</v>
      </c>
      <c r="C71" s="46">
        <f t="shared" ref="C71" si="2">+SUM(D71:F71)</f>
        <v>1</v>
      </c>
      <c r="D71" s="46">
        <v>1</v>
      </c>
      <c r="E71" s="46">
        <v>0</v>
      </c>
      <c r="F71" s="47">
        <v>0</v>
      </c>
      <c r="G71" s="46"/>
      <c r="H71" s="39"/>
    </row>
    <row r="72" spans="2:9" ht="15.75" thickBot="1">
      <c r="B72" s="187" t="s">
        <v>81</v>
      </c>
      <c r="C72" s="51">
        <v>1259.8</v>
      </c>
      <c r="D72" s="51">
        <v>937</v>
      </c>
      <c r="E72" s="51">
        <v>4.8000000000000114</v>
      </c>
      <c r="F72" s="52">
        <v>318</v>
      </c>
      <c r="G72" s="46"/>
      <c r="H72" s="39"/>
    </row>
    <row r="73" spans="2:9" ht="8.25" customHeight="1"/>
    <row r="74" spans="2:9" ht="19.5" customHeight="1">
      <c r="B74" s="618" t="s">
        <v>82</v>
      </c>
      <c r="C74" s="618"/>
      <c r="D74" s="618"/>
      <c r="E74" s="618"/>
      <c r="F74" s="618"/>
      <c r="G74" s="444"/>
    </row>
    <row r="75" spans="2:9" ht="21.75" customHeight="1">
      <c r="B75" s="618" t="s">
        <v>59</v>
      </c>
      <c r="C75" s="618"/>
      <c r="D75" s="618"/>
      <c r="E75" s="618"/>
      <c r="F75" s="618"/>
      <c r="G75" s="218"/>
      <c r="H75" s="218"/>
      <c r="I75" s="218"/>
    </row>
  </sheetData>
  <mergeCells count="8">
    <mergeCell ref="H42:O42"/>
    <mergeCell ref="B74:F74"/>
    <mergeCell ref="B75:F75"/>
    <mergeCell ref="B1:F1"/>
    <mergeCell ref="B2:F2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>
  <dimension ref="B1:N37"/>
  <sheetViews>
    <sheetView showGridLines="0" workbookViewId="0">
      <selection activeCell="L33" sqref="L33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13">
      <c r="B1" s="615" t="s">
        <v>597</v>
      </c>
      <c r="C1" s="615"/>
      <c r="D1" s="615"/>
      <c r="E1" s="615"/>
      <c r="F1" s="615"/>
    </row>
    <row r="2" spans="2:13">
      <c r="B2" s="619" t="s">
        <v>374</v>
      </c>
      <c r="C2" s="619"/>
      <c r="D2" s="619"/>
      <c r="E2" s="619"/>
      <c r="F2" s="619"/>
    </row>
    <row r="3" spans="2:13" ht="15.75" thickBot="1">
      <c r="H3" s="615" t="s">
        <v>667</v>
      </c>
      <c r="I3" s="615"/>
      <c r="J3" s="615"/>
      <c r="K3" s="615"/>
      <c r="L3" s="615"/>
      <c r="M3" s="615"/>
    </row>
    <row r="4" spans="2:13" ht="15.75" thickBot="1">
      <c r="B4" s="868" t="s">
        <v>84</v>
      </c>
      <c r="C4" s="864" t="s">
        <v>9</v>
      </c>
      <c r="D4" s="866" t="s">
        <v>6</v>
      </c>
      <c r="E4" s="877"/>
      <c r="F4" s="867"/>
      <c r="G4" s="66"/>
      <c r="H4" s="619" t="s">
        <v>375</v>
      </c>
      <c r="I4" s="619"/>
      <c r="J4" s="619"/>
      <c r="K4" s="619"/>
      <c r="L4" s="619"/>
      <c r="M4" s="619"/>
    </row>
    <row r="5" spans="2:13" ht="25.5" thickBot="1">
      <c r="B5" s="869"/>
      <c r="C5" s="870"/>
      <c r="D5" s="430" t="s">
        <v>353</v>
      </c>
      <c r="E5" s="463" t="s">
        <v>370</v>
      </c>
      <c r="F5" s="464" t="s">
        <v>369</v>
      </c>
      <c r="G5" s="66"/>
    </row>
    <row r="6" spans="2:13">
      <c r="B6" s="67" t="s">
        <v>9</v>
      </c>
      <c r="C6" s="42">
        <f>+SUM(C7:C9)</f>
        <v>13421.8</v>
      </c>
      <c r="D6" s="42">
        <f>+SUM(D7:D9)</f>
        <v>8654</v>
      </c>
      <c r="E6" s="42">
        <f>+SUM(E7:E9)</f>
        <v>473.8</v>
      </c>
      <c r="F6" s="43">
        <f>+SUM(F7:F9)</f>
        <v>4294</v>
      </c>
      <c r="G6" s="66"/>
    </row>
    <row r="7" spans="2:13" ht="15.75" customHeight="1">
      <c r="B7" s="68" t="s">
        <v>85</v>
      </c>
      <c r="C7" s="69">
        <f>+SUM(D7:F7)</f>
        <v>8814.6122779452908</v>
      </c>
      <c r="D7" s="69">
        <v>6032.4594468975138</v>
      </c>
      <c r="E7" s="69">
        <v>246.11945854483926</v>
      </c>
      <c r="F7" s="70">
        <v>2536.0333725029377</v>
      </c>
      <c r="G7" s="66"/>
    </row>
    <row r="8" spans="2:13">
      <c r="B8" s="68" t="s">
        <v>86</v>
      </c>
      <c r="C8" s="69">
        <f>+SUM(D8:F8)</f>
        <v>3775.0408181549974</v>
      </c>
      <c r="D8" s="69">
        <v>1942.7757378573087</v>
      </c>
      <c r="E8" s="69">
        <v>197.41666666666666</v>
      </c>
      <c r="F8" s="70">
        <v>1634.8484136310224</v>
      </c>
      <c r="G8" s="66"/>
    </row>
    <row r="9" spans="2:13" ht="15.75" thickBot="1">
      <c r="B9" s="71" t="s">
        <v>87</v>
      </c>
      <c r="C9" s="72">
        <f>+SUM(D9:F9)</f>
        <v>832.14690389971179</v>
      </c>
      <c r="D9" s="72">
        <v>678.76481524517783</v>
      </c>
      <c r="E9" s="72">
        <v>30.263874788494078</v>
      </c>
      <c r="F9" s="73">
        <v>123.11821386603995</v>
      </c>
      <c r="G9" s="66"/>
    </row>
    <row r="10" spans="2:13" ht="8.25" customHeight="1"/>
    <row r="11" spans="2:13" ht="22.5" customHeight="1">
      <c r="B11" s="628"/>
      <c r="C11" s="628"/>
      <c r="D11" s="628"/>
      <c r="E11" s="628"/>
      <c r="F11" s="628"/>
    </row>
    <row r="12" spans="2:13">
      <c r="B12" s="75"/>
    </row>
    <row r="13" spans="2:13">
      <c r="B13" s="75"/>
    </row>
    <row r="14" spans="2:13" ht="24.75">
      <c r="B14" s="77"/>
      <c r="C14" s="147" t="s">
        <v>9</v>
      </c>
      <c r="D14" s="147" t="s">
        <v>353</v>
      </c>
      <c r="E14" s="147" t="s">
        <v>370</v>
      </c>
      <c r="F14" s="147" t="s">
        <v>369</v>
      </c>
    </row>
    <row r="15" spans="2:13">
      <c r="B15" s="81" t="s">
        <v>85</v>
      </c>
      <c r="C15" s="84">
        <f>+C7/$C$6</f>
        <v>0.656738461156126</v>
      </c>
      <c r="D15" s="84">
        <f>+D7/$D$6</f>
        <v>0.69707181036486177</v>
      </c>
      <c r="E15" s="84">
        <f>+E7/$E$6</f>
        <v>0.51945854483925546</v>
      </c>
      <c r="F15" s="84">
        <f>+F7/$F$6</f>
        <v>0.59059929494712105</v>
      </c>
    </row>
    <row r="16" spans="2:13">
      <c r="B16" s="81" t="s">
        <v>86</v>
      </c>
      <c r="C16" s="84">
        <f>+C8/$C$6</f>
        <v>0.28126188872990193</v>
      </c>
      <c r="D16" s="84">
        <f>+D8/$D$6</f>
        <v>0.22449453869393446</v>
      </c>
      <c r="E16" s="84">
        <f>+E8/$E$6</f>
        <v>0.41666666666666663</v>
      </c>
      <c r="F16" s="84">
        <f>+F8/$F$6</f>
        <v>0.3807285546415981</v>
      </c>
    </row>
    <row r="17" spans="2:14">
      <c r="B17" s="81" t="s">
        <v>87</v>
      </c>
      <c r="C17" s="84">
        <f>+C9/$C$6</f>
        <v>6.1999650113972182E-2</v>
      </c>
      <c r="D17" s="84">
        <f>+D9/$D$6</f>
        <v>7.8433650941203817E-2</v>
      </c>
      <c r="E17" s="84">
        <f>+E9/$E$6</f>
        <v>6.3874788494077836E-2</v>
      </c>
      <c r="F17" s="84">
        <f>+F9/$F$6</f>
        <v>2.8672150411280847E-2</v>
      </c>
    </row>
    <row r="21" spans="2:14" ht="8.25" customHeight="1"/>
    <row r="22" spans="2:14" ht="23.25" customHeight="1">
      <c r="I22" s="628"/>
      <c r="J22" s="628"/>
      <c r="K22" s="628"/>
      <c r="L22" s="628"/>
      <c r="M22" s="628"/>
      <c r="N22" s="628"/>
    </row>
    <row r="37" spans="2:6" ht="24.75" customHeight="1">
      <c r="B37" s="618"/>
      <c r="C37" s="618"/>
      <c r="D37" s="618"/>
      <c r="E37" s="618"/>
      <c r="F37" s="618"/>
    </row>
  </sheetData>
  <mergeCells count="10">
    <mergeCell ref="I22:N22"/>
    <mergeCell ref="B37:F37"/>
    <mergeCell ref="H3:M3"/>
    <mergeCell ref="H4:M4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pageSetup paperSize="9" orientation="portrait" r:id="rId1"/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>
  <dimension ref="B1:N78"/>
  <sheetViews>
    <sheetView showGridLines="0" workbookViewId="0">
      <selection activeCell="G4" sqref="G4"/>
    </sheetView>
  </sheetViews>
  <sheetFormatPr baseColWidth="10" defaultRowHeight="15"/>
  <cols>
    <col min="2" max="2" width="17.85546875" style="53" customWidth="1"/>
    <col min="3" max="3" width="13" style="53" customWidth="1"/>
    <col min="4" max="6" width="13.5703125" customWidth="1"/>
  </cols>
  <sheetData>
    <row r="1" spans="2:8">
      <c r="B1" s="615" t="s">
        <v>598</v>
      </c>
      <c r="C1" s="615"/>
      <c r="D1" s="615"/>
      <c r="E1" s="615"/>
      <c r="F1" s="615"/>
    </row>
    <row r="2" spans="2:8">
      <c r="B2" s="619" t="s">
        <v>376</v>
      </c>
      <c r="C2" s="619"/>
      <c r="D2" s="619"/>
      <c r="E2" s="619"/>
      <c r="F2" s="619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862" t="s">
        <v>89</v>
      </c>
      <c r="C4" s="864" t="s">
        <v>9</v>
      </c>
      <c r="D4" s="878" t="s">
        <v>6</v>
      </c>
      <c r="E4" s="875"/>
      <c r="F4" s="876"/>
      <c r="H4" s="102"/>
    </row>
    <row r="5" spans="2:8" ht="15.75" thickBot="1">
      <c r="B5" s="863"/>
      <c r="C5" s="865"/>
      <c r="D5" s="430" t="s">
        <v>353</v>
      </c>
      <c r="E5" s="463" t="s">
        <v>370</v>
      </c>
      <c r="F5" s="464" t="s">
        <v>369</v>
      </c>
      <c r="H5" s="102"/>
    </row>
    <row r="6" spans="2:8" ht="16.5" customHeight="1">
      <c r="B6" s="67" t="s">
        <v>9</v>
      </c>
      <c r="C6" s="103">
        <f t="shared" ref="C6:C16" si="0">+SUM(D6:F6)</f>
        <v>13421.8</v>
      </c>
      <c r="D6" s="103">
        <f>+SUM(D7:D17)</f>
        <v>8654</v>
      </c>
      <c r="E6" s="103">
        <f t="shared" ref="E6:F6" si="1">+SUM(E7:E17)</f>
        <v>473.8</v>
      </c>
      <c r="F6" s="104">
        <f t="shared" si="1"/>
        <v>4294</v>
      </c>
      <c r="H6" s="102"/>
    </row>
    <row r="7" spans="2:8" ht="18.75" customHeight="1">
      <c r="B7" s="68" t="s">
        <v>90</v>
      </c>
      <c r="C7" s="106">
        <f t="shared" si="0"/>
        <v>8496</v>
      </c>
      <c r="D7" s="106">
        <v>5176</v>
      </c>
      <c r="E7" s="106">
        <v>287</v>
      </c>
      <c r="F7" s="107">
        <v>3033</v>
      </c>
      <c r="H7" s="102"/>
    </row>
    <row r="8" spans="2:8" ht="18.75" customHeight="1">
      <c r="B8" s="68" t="s">
        <v>91</v>
      </c>
      <c r="C8" s="106">
        <f t="shared" si="0"/>
        <v>1874</v>
      </c>
      <c r="D8" s="106">
        <v>1398</v>
      </c>
      <c r="E8" s="106">
        <v>76</v>
      </c>
      <c r="F8" s="107">
        <v>400</v>
      </c>
      <c r="H8" s="102"/>
    </row>
    <row r="9" spans="2:8" ht="18.75" customHeight="1">
      <c r="B9" s="68" t="s">
        <v>92</v>
      </c>
      <c r="C9" s="106">
        <f t="shared" si="0"/>
        <v>893</v>
      </c>
      <c r="D9" s="106">
        <v>715</v>
      </c>
      <c r="E9" s="106">
        <v>21</v>
      </c>
      <c r="F9" s="107">
        <v>157</v>
      </c>
      <c r="H9" s="102"/>
    </row>
    <row r="10" spans="2:8" ht="18.75" customHeight="1">
      <c r="B10" s="68" t="s">
        <v>93</v>
      </c>
      <c r="C10" s="106">
        <f t="shared" si="0"/>
        <v>213</v>
      </c>
      <c r="D10" s="106">
        <v>126</v>
      </c>
      <c r="E10" s="106">
        <v>54</v>
      </c>
      <c r="F10" s="107">
        <v>33</v>
      </c>
      <c r="H10" s="102"/>
    </row>
    <row r="11" spans="2:8" ht="18.75" customHeight="1">
      <c r="B11" s="68" t="s">
        <v>94</v>
      </c>
      <c r="C11" s="106">
        <f t="shared" si="0"/>
        <v>435</v>
      </c>
      <c r="D11" s="106">
        <v>124</v>
      </c>
      <c r="E11" s="106">
        <v>10</v>
      </c>
      <c r="F11" s="107">
        <v>301</v>
      </c>
      <c r="H11" s="102"/>
    </row>
    <row r="12" spans="2:8" ht="18.75" customHeight="1">
      <c r="B12" s="68" t="s">
        <v>95</v>
      </c>
      <c r="C12" s="106">
        <f t="shared" si="0"/>
        <v>103</v>
      </c>
      <c r="D12" s="106">
        <v>78</v>
      </c>
      <c r="E12" s="106">
        <v>3</v>
      </c>
      <c r="F12" s="107">
        <v>22</v>
      </c>
      <c r="H12" s="102"/>
    </row>
    <row r="13" spans="2:8" ht="18.75" customHeight="1">
      <c r="B13" s="68" t="s">
        <v>96</v>
      </c>
      <c r="C13" s="106">
        <f t="shared" si="0"/>
        <v>45</v>
      </c>
      <c r="D13" s="106">
        <v>27</v>
      </c>
      <c r="E13" s="106">
        <v>10</v>
      </c>
      <c r="F13" s="107">
        <v>8</v>
      </c>
      <c r="H13" s="102"/>
    </row>
    <row r="14" spans="2:8" ht="18.75" customHeight="1">
      <c r="B14" s="68" t="s">
        <v>97</v>
      </c>
      <c r="C14" s="106">
        <f t="shared" si="0"/>
        <v>18</v>
      </c>
      <c r="D14" s="106">
        <v>17</v>
      </c>
      <c r="E14" s="106">
        <v>0</v>
      </c>
      <c r="F14" s="107">
        <v>1</v>
      </c>
      <c r="H14" s="102"/>
    </row>
    <row r="15" spans="2:8" ht="18.75" customHeight="1">
      <c r="B15" s="68" t="s">
        <v>98</v>
      </c>
      <c r="C15" s="106">
        <f t="shared" si="0"/>
        <v>3</v>
      </c>
      <c r="D15" s="106">
        <v>3</v>
      </c>
      <c r="E15" s="106">
        <v>0</v>
      </c>
      <c r="F15" s="107">
        <v>0</v>
      </c>
      <c r="H15" s="102"/>
    </row>
    <row r="16" spans="2:8" ht="18.75" customHeight="1">
      <c r="B16" s="68" t="s">
        <v>99</v>
      </c>
      <c r="C16" s="106">
        <f t="shared" si="0"/>
        <v>15</v>
      </c>
      <c r="D16" s="106">
        <v>15</v>
      </c>
      <c r="E16" s="106">
        <v>0</v>
      </c>
      <c r="F16" s="107">
        <v>0</v>
      </c>
      <c r="H16" s="102"/>
    </row>
    <row r="17" spans="2:14" ht="15.75" thickBot="1">
      <c r="B17" s="71" t="s">
        <v>81</v>
      </c>
      <c r="C17" s="109">
        <v>1326.7999999999993</v>
      </c>
      <c r="D17" s="109">
        <v>975</v>
      </c>
      <c r="E17" s="109">
        <v>12.800000000000011</v>
      </c>
      <c r="F17" s="110">
        <v>339</v>
      </c>
      <c r="H17" s="102"/>
    </row>
    <row r="18" spans="2:14" ht="9" customHeight="1">
      <c r="H18" s="102"/>
    </row>
    <row r="19" spans="2:14" ht="24.75" customHeight="1">
      <c r="B19" s="618" t="s">
        <v>82</v>
      </c>
      <c r="C19" s="618"/>
      <c r="D19" s="618"/>
      <c r="E19" s="618"/>
      <c r="F19" s="618"/>
    </row>
    <row r="22" spans="2:14" ht="15.75" thickBot="1"/>
    <row r="23" spans="2:14">
      <c r="B23" s="629" t="s">
        <v>89</v>
      </c>
      <c r="C23" s="631" t="s">
        <v>9</v>
      </c>
    </row>
    <row r="24" spans="2:14">
      <c r="B24" s="630"/>
      <c r="C24" s="632"/>
    </row>
    <row r="25" spans="2:14">
      <c r="B25" s="111" t="s">
        <v>9</v>
      </c>
      <c r="C25" s="112">
        <v>1</v>
      </c>
    </row>
    <row r="26" spans="2:14">
      <c r="B26" s="113" t="s">
        <v>81</v>
      </c>
      <c r="C26" s="114">
        <v>9.8854103026419657E-2</v>
      </c>
    </row>
    <row r="27" spans="2:14">
      <c r="B27" s="113" t="s">
        <v>99</v>
      </c>
      <c r="C27" s="114">
        <v>1.1175848246881938E-3</v>
      </c>
    </row>
    <row r="28" spans="2:14">
      <c r="B28" s="113" t="s">
        <v>98</v>
      </c>
      <c r="C28" s="114">
        <v>2.2351696493763879E-4</v>
      </c>
    </row>
    <row r="29" spans="2:14">
      <c r="B29" s="113" t="s">
        <v>97</v>
      </c>
      <c r="C29" s="114">
        <v>1.3411017896258327E-3</v>
      </c>
    </row>
    <row r="30" spans="2:14">
      <c r="B30" s="113" t="s">
        <v>96</v>
      </c>
      <c r="C30" s="114">
        <v>3.3527544740645818E-3</v>
      </c>
    </row>
    <row r="31" spans="2:14" ht="17.25" customHeight="1">
      <c r="B31" s="113" t="s">
        <v>95</v>
      </c>
      <c r="C31" s="114">
        <v>7.6740824628589313E-3</v>
      </c>
      <c r="I31" s="618" t="s">
        <v>82</v>
      </c>
      <c r="J31" s="618"/>
      <c r="K31" s="618"/>
      <c r="L31" s="618"/>
      <c r="M31" s="618"/>
      <c r="N31" s="618"/>
    </row>
    <row r="32" spans="2:14">
      <c r="B32" s="113" t="s">
        <v>94</v>
      </c>
      <c r="C32" s="114">
        <v>3.2409959915957624E-2</v>
      </c>
    </row>
    <row r="33" spans="2:5">
      <c r="B33" s="113" t="s">
        <v>93</v>
      </c>
      <c r="C33" s="114">
        <v>1.5869704510572354E-2</v>
      </c>
    </row>
    <row r="34" spans="2:5">
      <c r="B34" s="113" t="s">
        <v>92</v>
      </c>
      <c r="C34" s="114">
        <v>6.6533549896437144E-2</v>
      </c>
    </row>
    <row r="35" spans="2:5">
      <c r="B35" s="113" t="s">
        <v>91</v>
      </c>
      <c r="C35" s="114">
        <v>0.13962359743104502</v>
      </c>
    </row>
    <row r="36" spans="2:5">
      <c r="B36" s="113" t="s">
        <v>90</v>
      </c>
      <c r="C36" s="114">
        <v>0.63300004470339299</v>
      </c>
    </row>
    <row r="37" spans="2:5">
      <c r="C37" s="115"/>
      <c r="D37" s="116"/>
      <c r="E37" s="116"/>
    </row>
    <row r="39" spans="2:5">
      <c r="B39"/>
      <c r="C39"/>
    </row>
    <row r="40" spans="2:5">
      <c r="B40"/>
      <c r="C40"/>
    </row>
    <row r="41" spans="2:5">
      <c r="B41"/>
      <c r="C41"/>
    </row>
    <row r="42" spans="2:5">
      <c r="B42"/>
      <c r="C42"/>
    </row>
    <row r="43" spans="2:5">
      <c r="B43"/>
      <c r="C43"/>
    </row>
    <row r="44" spans="2:5">
      <c r="B44"/>
      <c r="C44"/>
    </row>
    <row r="45" spans="2:5">
      <c r="B45"/>
      <c r="C45"/>
    </row>
    <row r="46" spans="2:5">
      <c r="B46"/>
      <c r="C46"/>
    </row>
    <row r="47" spans="2:5">
      <c r="B47"/>
      <c r="C47"/>
    </row>
    <row r="48" spans="2:5">
      <c r="B48"/>
      <c r="C48"/>
    </row>
    <row r="49" spans="2:9">
      <c r="B49"/>
      <c r="C49"/>
    </row>
    <row r="50" spans="2:9">
      <c r="B50"/>
      <c r="C50"/>
    </row>
    <row r="51" spans="2:9">
      <c r="B51"/>
      <c r="C51"/>
      <c r="I51" s="75"/>
    </row>
    <row r="52" spans="2:9">
      <c r="B52"/>
      <c r="C52"/>
    </row>
    <row r="53" spans="2:9">
      <c r="B53"/>
      <c r="C53"/>
    </row>
    <row r="54" spans="2:9">
      <c r="B54"/>
      <c r="C54"/>
    </row>
    <row r="55" spans="2:9">
      <c r="B55"/>
      <c r="C55"/>
    </row>
    <row r="56" spans="2:9">
      <c r="B56"/>
      <c r="C56"/>
    </row>
    <row r="57" spans="2:9">
      <c r="B57"/>
      <c r="C57"/>
    </row>
    <row r="58" spans="2:9">
      <c r="B58"/>
      <c r="C58"/>
    </row>
    <row r="59" spans="2:9">
      <c r="B59"/>
      <c r="C59"/>
    </row>
    <row r="60" spans="2:9">
      <c r="B60"/>
      <c r="C60"/>
    </row>
    <row r="61" spans="2:9">
      <c r="B61"/>
      <c r="C61"/>
    </row>
    <row r="62" spans="2:9">
      <c r="B62"/>
      <c r="C62"/>
    </row>
    <row r="63" spans="2:9">
      <c r="B63"/>
      <c r="C63"/>
    </row>
    <row r="64" spans="2:9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</sheetData>
  <mergeCells count="10">
    <mergeCell ref="I31:N31"/>
    <mergeCell ref="B1:F1"/>
    <mergeCell ref="B2:F2"/>
    <mergeCell ref="B3:G3"/>
    <mergeCell ref="B4:B5"/>
    <mergeCell ref="C4:C5"/>
    <mergeCell ref="D4:F4"/>
    <mergeCell ref="B19:F19"/>
    <mergeCell ref="B23:B24"/>
    <mergeCell ref="C23:C24"/>
  </mergeCells>
  <pageMargins left="0.7" right="0.7" top="0.75" bottom="0.75" header="0.3" footer="0.3"/>
  <pageSetup orientation="portrait" r:id="rId1"/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E3:E6"/>
  <sheetViews>
    <sheetView showGridLines="0" workbookViewId="0">
      <selection activeCell="C7" sqref="C7"/>
    </sheetView>
  </sheetViews>
  <sheetFormatPr baseColWidth="10" defaultRowHeight="15"/>
  <sheetData>
    <row r="3" spans="5:5" ht="59.25">
      <c r="E3" s="123" t="s">
        <v>482</v>
      </c>
    </row>
    <row r="4" spans="5:5" ht="28.5">
      <c r="E4" s="611" t="s">
        <v>483</v>
      </c>
    </row>
    <row r="5" spans="5:5" ht="28.5">
      <c r="E5" s="611" t="s">
        <v>484</v>
      </c>
    </row>
    <row r="6" spans="5:5" ht="28.5">
      <c r="E6" s="611" t="s">
        <v>485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10:L11"/>
  <sheetViews>
    <sheetView workbookViewId="0">
      <selection activeCell="F10" sqref="F10:L11"/>
    </sheetView>
  </sheetViews>
  <sheetFormatPr baseColWidth="10" defaultRowHeight="15"/>
  <cols>
    <col min="1" max="8" width="11.42578125" style="1"/>
    <col min="9" max="9" width="13.85546875" style="1" customWidth="1"/>
    <col min="10" max="10" width="11.42578125" style="1"/>
    <col min="11" max="11" width="18.140625" style="1" customWidth="1"/>
    <col min="12" max="16384" width="11.42578125" style="1"/>
  </cols>
  <sheetData>
    <row r="10" spans="6:12" ht="59.25">
      <c r="F10" s="613" t="s">
        <v>4</v>
      </c>
      <c r="G10" s="613"/>
      <c r="H10" s="613"/>
      <c r="I10" s="613"/>
      <c r="J10" s="613"/>
      <c r="K10" s="613"/>
      <c r="L10" s="613"/>
    </row>
    <row r="11" spans="6:12" ht="61.5">
      <c r="F11" s="8"/>
      <c r="G11" s="614" t="s">
        <v>483</v>
      </c>
      <c r="H11" s="614"/>
      <c r="I11" s="614"/>
      <c r="J11" s="614"/>
      <c r="K11" s="614"/>
      <c r="L11" s="8"/>
    </row>
  </sheetData>
  <mergeCells count="2">
    <mergeCell ref="F10:L10"/>
    <mergeCell ref="G11:K1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>
  <dimension ref="B2:H15"/>
  <sheetViews>
    <sheetView showGridLines="0" workbookViewId="0">
      <selection activeCell="L27" sqref="L27"/>
    </sheetView>
  </sheetViews>
  <sheetFormatPr baseColWidth="10" defaultRowHeight="15"/>
  <cols>
    <col min="2" max="2" width="25.140625" customWidth="1"/>
  </cols>
  <sheetData>
    <row r="2" spans="2:8">
      <c r="B2" s="615" t="s">
        <v>599</v>
      </c>
      <c r="C2" s="615"/>
      <c r="D2" s="615"/>
    </row>
    <row r="3" spans="2:8" ht="29.25" customHeight="1">
      <c r="B3" s="616" t="s">
        <v>600</v>
      </c>
      <c r="C3" s="616"/>
      <c r="D3" s="616"/>
    </row>
    <row r="4" spans="2:8" ht="15.75" thickBot="1">
      <c r="B4" s="9"/>
      <c r="C4" s="9"/>
      <c r="D4" s="9"/>
      <c r="E4" s="10"/>
    </row>
    <row r="5" spans="2:8" ht="15.75" thickBot="1">
      <c r="B5" s="552" t="s">
        <v>6</v>
      </c>
      <c r="C5" s="553" t="s">
        <v>601</v>
      </c>
      <c r="D5" s="554" t="s">
        <v>8</v>
      </c>
      <c r="E5" s="10"/>
    </row>
    <row r="6" spans="2:8" ht="19.5" customHeight="1">
      <c r="B6" s="128" t="s">
        <v>9</v>
      </c>
      <c r="C6" s="555">
        <f>+SUM(C7:C12)</f>
        <v>9474</v>
      </c>
      <c r="D6" s="556">
        <f t="shared" ref="D6:D12" si="0">+C6/$C$6</f>
        <v>1</v>
      </c>
      <c r="E6" s="10"/>
    </row>
    <row r="7" spans="2:8" ht="19.5" customHeight="1">
      <c r="B7" s="131" t="s">
        <v>483</v>
      </c>
      <c r="C7" s="557">
        <v>6002</v>
      </c>
      <c r="D7" s="558">
        <f t="shared" si="0"/>
        <v>0.63352332700021108</v>
      </c>
      <c r="E7" s="10"/>
    </row>
    <row r="8" spans="2:8" ht="19.5" customHeight="1">
      <c r="B8" s="131" t="s">
        <v>602</v>
      </c>
      <c r="C8" s="557">
        <v>1102.0000000000002</v>
      </c>
      <c r="D8" s="558">
        <f t="shared" si="0"/>
        <v>0.11631834494405745</v>
      </c>
      <c r="E8" s="10"/>
    </row>
    <row r="9" spans="2:8" ht="19.5" customHeight="1">
      <c r="B9" s="131" t="s">
        <v>603</v>
      </c>
      <c r="C9" s="557">
        <v>933</v>
      </c>
      <c r="D9" s="558">
        <f t="shared" si="0"/>
        <v>9.8480050664977836E-2</v>
      </c>
      <c r="E9" s="10"/>
    </row>
    <row r="10" spans="2:8" ht="19.5" customHeight="1">
      <c r="B10" s="131" t="s">
        <v>604</v>
      </c>
      <c r="C10" s="557">
        <v>531</v>
      </c>
      <c r="D10" s="558">
        <f t="shared" si="0"/>
        <v>5.6048131728942366E-2</v>
      </c>
      <c r="E10" s="10"/>
    </row>
    <row r="11" spans="2:8" ht="19.5" customHeight="1">
      <c r="B11" s="239" t="s">
        <v>605</v>
      </c>
      <c r="C11" s="559">
        <v>511</v>
      </c>
      <c r="D11" s="558">
        <f t="shared" si="0"/>
        <v>5.3937090985856029E-2</v>
      </c>
      <c r="E11" s="10"/>
    </row>
    <row r="12" spans="2:8" ht="15.75" thickBot="1">
      <c r="B12" s="134" t="s">
        <v>606</v>
      </c>
      <c r="C12" s="560">
        <v>395</v>
      </c>
      <c r="D12" s="561">
        <f t="shared" si="0"/>
        <v>4.1693054675955243E-2</v>
      </c>
      <c r="E12" s="10"/>
    </row>
    <row r="14" spans="2:8">
      <c r="B14" s="615" t="s">
        <v>607</v>
      </c>
      <c r="C14" s="615"/>
      <c r="D14" s="615"/>
      <c r="E14" s="615"/>
      <c r="F14" s="615"/>
      <c r="G14" s="615"/>
      <c r="H14" s="615"/>
    </row>
    <row r="15" spans="2:8" ht="15" customHeight="1">
      <c r="B15" s="633" t="s">
        <v>608</v>
      </c>
      <c r="C15" s="633"/>
      <c r="D15" s="633"/>
      <c r="E15" s="633"/>
      <c r="F15" s="633"/>
      <c r="G15" s="633"/>
      <c r="H15" s="633"/>
    </row>
  </sheetData>
  <mergeCells count="4">
    <mergeCell ref="B2:D2"/>
    <mergeCell ref="B3:D3"/>
    <mergeCell ref="B14:H14"/>
    <mergeCell ref="B15:H15"/>
  </mergeCells>
  <pageMargins left="0.7" right="0.7" top="0.75" bottom="0.75" header="0.3" footer="0.3"/>
  <pageSetup orientation="portrait" r:id="rId1"/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>
  <dimension ref="B1:R70"/>
  <sheetViews>
    <sheetView showGridLines="0" topLeftCell="D1" workbookViewId="0">
      <selection activeCell="M9" sqref="M9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4" max="9" width="11.140625" customWidth="1"/>
    <col min="11" max="11" width="18.28515625" customWidth="1"/>
  </cols>
  <sheetData>
    <row r="1" spans="2:12">
      <c r="B1" s="615" t="s">
        <v>609</v>
      </c>
      <c r="C1" s="615"/>
      <c r="D1" s="615"/>
      <c r="E1" s="615"/>
      <c r="F1" s="615"/>
      <c r="G1" s="615"/>
      <c r="H1" s="615"/>
      <c r="I1" s="615"/>
      <c r="J1" s="443"/>
    </row>
    <row r="2" spans="2:12">
      <c r="B2" s="619" t="s">
        <v>610</v>
      </c>
      <c r="C2" s="619"/>
      <c r="D2" s="619"/>
      <c r="E2" s="619"/>
      <c r="F2" s="619"/>
      <c r="G2" s="619"/>
      <c r="H2" s="619"/>
      <c r="I2" s="619"/>
      <c r="J2" s="445"/>
    </row>
    <row r="3" spans="2:12" ht="15.75" thickBot="1"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2:12" ht="15.75" thickBot="1">
      <c r="B4" s="879" t="s">
        <v>16</v>
      </c>
      <c r="C4" s="881" t="s">
        <v>9</v>
      </c>
      <c r="D4" s="883" t="s">
        <v>6</v>
      </c>
      <c r="E4" s="884"/>
      <c r="F4" s="884"/>
      <c r="G4" s="884"/>
      <c r="H4" s="884"/>
      <c r="I4" s="885"/>
      <c r="K4" s="39"/>
    </row>
    <row r="5" spans="2:12" ht="24.75" thickBot="1">
      <c r="B5" s="880"/>
      <c r="C5" s="882"/>
      <c r="D5" s="562" t="s">
        <v>483</v>
      </c>
      <c r="E5" s="563" t="s">
        <v>603</v>
      </c>
      <c r="F5" s="563" t="s">
        <v>606</v>
      </c>
      <c r="G5" s="562" t="s">
        <v>602</v>
      </c>
      <c r="H5" s="563" t="s">
        <v>604</v>
      </c>
      <c r="I5" s="564" t="s">
        <v>605</v>
      </c>
      <c r="K5" s="39"/>
    </row>
    <row r="6" spans="2:12" ht="18.75" customHeight="1">
      <c r="B6" s="41" t="s">
        <v>9</v>
      </c>
      <c r="C6" s="139">
        <f>+SUM(D6:I6)</f>
        <v>9474</v>
      </c>
      <c r="D6" s="139">
        <f>+SUM(D7:D67)</f>
        <v>6002</v>
      </c>
      <c r="E6" s="139">
        <f t="shared" ref="E6:I6" si="0">+SUM(E7:E67)</f>
        <v>932.6666666666664</v>
      </c>
      <c r="F6" s="139">
        <f t="shared" si="0"/>
        <v>395.33333333333337</v>
      </c>
      <c r="G6" s="139">
        <f t="shared" si="0"/>
        <v>1102.0000000000002</v>
      </c>
      <c r="H6" s="139">
        <f t="shared" si="0"/>
        <v>531</v>
      </c>
      <c r="I6" s="140">
        <f t="shared" si="0"/>
        <v>511</v>
      </c>
      <c r="J6" s="44"/>
      <c r="K6" s="39"/>
    </row>
    <row r="7" spans="2:12">
      <c r="B7" s="45" t="s">
        <v>17</v>
      </c>
      <c r="C7" s="46">
        <f t="shared" ref="C7:C67" si="1">+SUM(D7:I7)</f>
        <v>57</v>
      </c>
      <c r="D7" s="46">
        <v>40</v>
      </c>
      <c r="E7" s="46">
        <v>3</v>
      </c>
      <c r="F7" s="46">
        <v>1</v>
      </c>
      <c r="G7" s="46">
        <v>6</v>
      </c>
      <c r="H7" s="46">
        <v>4</v>
      </c>
      <c r="I7" s="47">
        <v>3</v>
      </c>
      <c r="J7" s="46"/>
      <c r="K7" s="39"/>
    </row>
    <row r="8" spans="2:12">
      <c r="B8" s="45" t="s">
        <v>135</v>
      </c>
      <c r="C8" s="46">
        <f t="shared" si="1"/>
        <v>57</v>
      </c>
      <c r="D8" s="46">
        <v>41</v>
      </c>
      <c r="E8" s="46">
        <v>3</v>
      </c>
      <c r="F8" s="46">
        <v>1</v>
      </c>
      <c r="G8" s="46">
        <v>10</v>
      </c>
      <c r="H8" s="46">
        <v>1</v>
      </c>
      <c r="I8" s="47">
        <v>1</v>
      </c>
      <c r="J8" s="46"/>
      <c r="K8" s="48" t="s">
        <v>75</v>
      </c>
      <c r="L8" s="49">
        <v>1.4572148570176399E-2</v>
      </c>
    </row>
    <row r="9" spans="2:12">
      <c r="B9" s="45" t="s">
        <v>22</v>
      </c>
      <c r="C9" s="46">
        <f t="shared" si="1"/>
        <v>8</v>
      </c>
      <c r="D9" s="46">
        <v>7</v>
      </c>
      <c r="E9" s="46">
        <v>0</v>
      </c>
      <c r="F9" s="46">
        <v>0</v>
      </c>
      <c r="G9" s="46">
        <v>0</v>
      </c>
      <c r="H9" s="46">
        <v>1</v>
      </c>
      <c r="I9" s="47">
        <v>0</v>
      </c>
      <c r="J9" s="46"/>
      <c r="K9" s="48" t="s">
        <v>142</v>
      </c>
      <c r="L9" s="49">
        <v>1.5886928892297578E-2</v>
      </c>
    </row>
    <row r="10" spans="2:12">
      <c r="B10" s="45" t="s">
        <v>137</v>
      </c>
      <c r="C10" s="46">
        <f t="shared" si="1"/>
        <v>72</v>
      </c>
      <c r="D10" s="46">
        <v>61</v>
      </c>
      <c r="E10" s="46">
        <v>0</v>
      </c>
      <c r="F10" s="46">
        <v>0</v>
      </c>
      <c r="G10" s="46">
        <v>9</v>
      </c>
      <c r="H10" s="46">
        <v>2</v>
      </c>
      <c r="I10" s="47">
        <v>0</v>
      </c>
      <c r="J10" s="46"/>
      <c r="K10" s="48" t="s">
        <v>23</v>
      </c>
      <c r="L10" s="49">
        <v>1.6325188999671305E-2</v>
      </c>
    </row>
    <row r="11" spans="2:12">
      <c r="B11" s="45" t="s">
        <v>138</v>
      </c>
      <c r="C11" s="46">
        <f t="shared" si="1"/>
        <v>1</v>
      </c>
      <c r="D11" s="46">
        <v>1</v>
      </c>
      <c r="E11" s="46">
        <v>0</v>
      </c>
      <c r="F11" s="46">
        <v>0</v>
      </c>
      <c r="G11" s="46">
        <v>0</v>
      </c>
      <c r="H11" s="46">
        <v>0</v>
      </c>
      <c r="I11" s="47">
        <v>0</v>
      </c>
      <c r="J11" s="46"/>
      <c r="K11" s="48" t="s">
        <v>25</v>
      </c>
      <c r="L11" s="49">
        <v>2.8267776925605347E-2</v>
      </c>
    </row>
    <row r="12" spans="2:12" ht="30" customHeight="1">
      <c r="B12" s="45" t="s">
        <v>196</v>
      </c>
      <c r="C12" s="46">
        <f t="shared" si="1"/>
        <v>1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7">
        <v>1</v>
      </c>
      <c r="J12" s="46"/>
      <c r="K12" s="48" t="s">
        <v>29</v>
      </c>
      <c r="L12" s="49">
        <v>3.7799934260983895E-2</v>
      </c>
    </row>
    <row r="13" spans="2:12">
      <c r="B13" s="45" t="s">
        <v>30</v>
      </c>
      <c r="C13" s="46">
        <f t="shared" si="1"/>
        <v>10</v>
      </c>
      <c r="D13" s="46">
        <v>9</v>
      </c>
      <c r="E13" s="46">
        <v>0</v>
      </c>
      <c r="F13" s="46">
        <v>0</v>
      </c>
      <c r="G13" s="46">
        <v>1</v>
      </c>
      <c r="H13" s="46">
        <v>0</v>
      </c>
      <c r="I13" s="47">
        <v>0</v>
      </c>
      <c r="J13" s="46"/>
      <c r="K13" s="48" t="s">
        <v>27</v>
      </c>
      <c r="L13" s="49">
        <v>5.8507724334392462E-2</v>
      </c>
    </row>
    <row r="14" spans="2:12">
      <c r="B14" s="45" t="s">
        <v>32</v>
      </c>
      <c r="C14" s="46">
        <f t="shared" si="1"/>
        <v>1</v>
      </c>
      <c r="D14" s="46">
        <v>1</v>
      </c>
      <c r="E14" s="46">
        <v>0</v>
      </c>
      <c r="F14" s="46">
        <v>0</v>
      </c>
      <c r="G14" s="46">
        <v>0</v>
      </c>
      <c r="H14" s="46">
        <v>0</v>
      </c>
      <c r="I14" s="47">
        <v>0</v>
      </c>
      <c r="J14" s="46"/>
      <c r="K14" s="48" t="s">
        <v>31</v>
      </c>
      <c r="L14" s="49">
        <v>8.995288703845733E-2</v>
      </c>
    </row>
    <row r="15" spans="2:12" ht="24">
      <c r="B15" s="45" t="s">
        <v>174</v>
      </c>
      <c r="C15" s="46">
        <f t="shared" si="1"/>
        <v>2</v>
      </c>
      <c r="D15" s="46">
        <v>2</v>
      </c>
      <c r="E15" s="46">
        <v>0</v>
      </c>
      <c r="F15" s="46">
        <v>0</v>
      </c>
      <c r="G15" s="46">
        <v>0</v>
      </c>
      <c r="H15" s="46">
        <v>0</v>
      </c>
      <c r="I15" s="47">
        <v>0</v>
      </c>
      <c r="J15" s="46"/>
      <c r="K15" s="48" t="s">
        <v>35</v>
      </c>
      <c r="L15" s="49">
        <v>0.10452503560863373</v>
      </c>
    </row>
    <row r="16" spans="2:12">
      <c r="B16" s="45" t="s">
        <v>34</v>
      </c>
      <c r="C16" s="46">
        <f t="shared" si="1"/>
        <v>2</v>
      </c>
      <c r="D16" s="46">
        <v>2</v>
      </c>
      <c r="E16" s="46">
        <v>0</v>
      </c>
      <c r="F16" s="46">
        <v>0</v>
      </c>
      <c r="G16" s="46">
        <v>0</v>
      </c>
      <c r="H16" s="46">
        <v>0</v>
      </c>
      <c r="I16" s="47">
        <v>0</v>
      </c>
      <c r="J16" s="46"/>
      <c r="K16" s="48" t="s">
        <v>33</v>
      </c>
      <c r="L16" s="49">
        <v>0.11668675358825463</v>
      </c>
    </row>
    <row r="17" spans="2:12">
      <c r="B17" s="45" t="s">
        <v>36</v>
      </c>
      <c r="C17" s="46">
        <f t="shared" si="1"/>
        <v>8</v>
      </c>
      <c r="D17" s="46">
        <v>5</v>
      </c>
      <c r="E17" s="46">
        <v>0</v>
      </c>
      <c r="F17" s="46">
        <v>0</v>
      </c>
      <c r="G17" s="46">
        <v>3</v>
      </c>
      <c r="H17" s="46">
        <v>0</v>
      </c>
      <c r="I17" s="47">
        <v>0</v>
      </c>
      <c r="J17" s="46"/>
      <c r="K17" s="48" t="s">
        <v>37</v>
      </c>
      <c r="L17" s="49">
        <v>0.40451407910594939</v>
      </c>
    </row>
    <row r="18" spans="2:12">
      <c r="B18" s="45" t="s">
        <v>175</v>
      </c>
      <c r="C18" s="46">
        <f t="shared" si="1"/>
        <v>1</v>
      </c>
      <c r="D18" s="46">
        <v>1</v>
      </c>
      <c r="E18" s="46">
        <v>0</v>
      </c>
      <c r="F18" s="46">
        <v>0</v>
      </c>
      <c r="G18" s="46">
        <v>0</v>
      </c>
      <c r="H18" s="46">
        <v>0</v>
      </c>
      <c r="I18" s="47">
        <v>0</v>
      </c>
      <c r="J18" s="46"/>
      <c r="K18" s="39"/>
    </row>
    <row r="19" spans="2:12">
      <c r="B19" s="45" t="s">
        <v>140</v>
      </c>
      <c r="C19" s="46">
        <f t="shared" si="1"/>
        <v>32</v>
      </c>
      <c r="D19" s="46">
        <v>20</v>
      </c>
      <c r="E19" s="46">
        <v>2</v>
      </c>
      <c r="F19" s="46">
        <v>0</v>
      </c>
      <c r="G19" s="46">
        <v>5</v>
      </c>
      <c r="H19" s="46">
        <v>2</v>
      </c>
      <c r="I19" s="47">
        <v>3</v>
      </c>
      <c r="J19" s="46"/>
      <c r="K19" s="39"/>
    </row>
    <row r="20" spans="2:12">
      <c r="B20" s="45" t="s">
        <v>40</v>
      </c>
      <c r="C20" s="46">
        <f t="shared" si="1"/>
        <v>3</v>
      </c>
      <c r="D20" s="46">
        <v>2</v>
      </c>
      <c r="E20" s="46">
        <v>0</v>
      </c>
      <c r="F20" s="46">
        <v>0</v>
      </c>
      <c r="G20" s="46">
        <v>1</v>
      </c>
      <c r="H20" s="46">
        <v>0</v>
      </c>
      <c r="I20" s="47">
        <v>0</v>
      </c>
      <c r="J20" s="46"/>
      <c r="K20" s="39"/>
    </row>
    <row r="21" spans="2:12">
      <c r="B21" s="45" t="s">
        <v>41</v>
      </c>
      <c r="C21" s="46">
        <f t="shared" si="1"/>
        <v>1</v>
      </c>
      <c r="D21" s="46">
        <v>1</v>
      </c>
      <c r="E21" s="46">
        <v>0</v>
      </c>
      <c r="F21" s="46">
        <v>0</v>
      </c>
      <c r="G21" s="46">
        <v>0</v>
      </c>
      <c r="H21" s="46">
        <v>0</v>
      </c>
      <c r="I21" s="47">
        <v>0</v>
      </c>
      <c r="J21" s="46"/>
      <c r="K21" s="39"/>
    </row>
    <row r="22" spans="2:12">
      <c r="B22" s="45" t="s">
        <v>43</v>
      </c>
      <c r="C22" s="46">
        <f t="shared" si="1"/>
        <v>1</v>
      </c>
      <c r="D22" s="46">
        <v>0</v>
      </c>
      <c r="E22" s="46">
        <v>0</v>
      </c>
      <c r="F22" s="46">
        <v>1</v>
      </c>
      <c r="G22" s="46">
        <v>0</v>
      </c>
      <c r="H22" s="46">
        <v>0</v>
      </c>
      <c r="I22" s="47">
        <v>0</v>
      </c>
      <c r="J22" s="46"/>
      <c r="K22" s="39"/>
    </row>
    <row r="23" spans="2:12">
      <c r="B23" s="45" t="s">
        <v>44</v>
      </c>
      <c r="C23" s="46">
        <f t="shared" si="1"/>
        <v>28</v>
      </c>
      <c r="D23" s="46">
        <v>22</v>
      </c>
      <c r="E23" s="46">
        <v>2</v>
      </c>
      <c r="F23" s="46">
        <v>0</v>
      </c>
      <c r="G23" s="46">
        <v>3</v>
      </c>
      <c r="H23" s="46">
        <v>0</v>
      </c>
      <c r="I23" s="47">
        <v>1</v>
      </c>
      <c r="J23" s="46"/>
      <c r="K23" s="39"/>
    </row>
    <row r="24" spans="2:12">
      <c r="B24" s="45" t="s">
        <v>45</v>
      </c>
      <c r="C24" s="46">
        <f t="shared" si="1"/>
        <v>5</v>
      </c>
      <c r="D24" s="46">
        <v>5</v>
      </c>
      <c r="E24" s="46">
        <v>0</v>
      </c>
      <c r="F24" s="46">
        <v>0</v>
      </c>
      <c r="G24" s="46">
        <v>0</v>
      </c>
      <c r="H24" s="46">
        <v>0</v>
      </c>
      <c r="I24" s="47">
        <v>0</v>
      </c>
      <c r="J24" s="46"/>
      <c r="K24" s="39"/>
    </row>
    <row r="25" spans="2:12">
      <c r="B25" s="45" t="s">
        <v>46</v>
      </c>
      <c r="C25" s="46">
        <f t="shared" si="1"/>
        <v>13</v>
      </c>
      <c r="D25" s="46">
        <v>11</v>
      </c>
      <c r="E25" s="46">
        <v>0</v>
      </c>
      <c r="F25" s="46">
        <v>0</v>
      </c>
      <c r="G25" s="46">
        <v>2</v>
      </c>
      <c r="H25" s="46">
        <v>0</v>
      </c>
      <c r="I25" s="47">
        <v>0</v>
      </c>
      <c r="J25" s="46"/>
      <c r="K25" s="39"/>
    </row>
    <row r="26" spans="2:12">
      <c r="B26" s="45" t="s">
        <v>47</v>
      </c>
      <c r="C26" s="46">
        <f t="shared" si="1"/>
        <v>5</v>
      </c>
      <c r="D26" s="46">
        <v>3</v>
      </c>
      <c r="E26" s="46">
        <v>0</v>
      </c>
      <c r="F26" s="46">
        <v>0</v>
      </c>
      <c r="G26" s="46">
        <v>0</v>
      </c>
      <c r="H26" s="46">
        <v>1</v>
      </c>
      <c r="I26" s="47">
        <v>1</v>
      </c>
      <c r="J26" s="46"/>
      <c r="K26" s="39"/>
    </row>
    <row r="27" spans="2:12">
      <c r="B27" s="45" t="s">
        <v>48</v>
      </c>
      <c r="C27" s="46">
        <f t="shared" si="1"/>
        <v>4</v>
      </c>
      <c r="D27" s="46">
        <v>3</v>
      </c>
      <c r="E27" s="46">
        <v>0</v>
      </c>
      <c r="F27" s="46">
        <v>0</v>
      </c>
      <c r="G27" s="46">
        <v>0</v>
      </c>
      <c r="H27" s="46">
        <v>0</v>
      </c>
      <c r="I27" s="47">
        <v>1</v>
      </c>
      <c r="J27" s="46"/>
      <c r="K27" s="39"/>
    </row>
    <row r="28" spans="2:12">
      <c r="B28" s="45" t="s">
        <v>50</v>
      </c>
      <c r="C28" s="46">
        <f t="shared" si="1"/>
        <v>8</v>
      </c>
      <c r="D28" s="46">
        <v>8</v>
      </c>
      <c r="E28" s="46">
        <v>0</v>
      </c>
      <c r="F28" s="46">
        <v>0</v>
      </c>
      <c r="G28" s="46">
        <v>0</v>
      </c>
      <c r="H28" s="46">
        <v>0</v>
      </c>
      <c r="I28" s="47">
        <v>0</v>
      </c>
      <c r="J28" s="46"/>
      <c r="K28" s="39"/>
    </row>
    <row r="29" spans="2:12">
      <c r="B29" s="45" t="s">
        <v>51</v>
      </c>
      <c r="C29" s="46">
        <f t="shared" si="1"/>
        <v>6</v>
      </c>
      <c r="D29" s="46">
        <v>6</v>
      </c>
      <c r="E29" s="46">
        <v>0</v>
      </c>
      <c r="F29" s="46">
        <v>0</v>
      </c>
      <c r="G29" s="46">
        <v>0</v>
      </c>
      <c r="H29" s="46">
        <v>0</v>
      </c>
      <c r="I29" s="47">
        <v>0</v>
      </c>
      <c r="J29" s="46"/>
      <c r="K29" s="39"/>
    </row>
    <row r="30" spans="2:12">
      <c r="B30" s="45" t="s">
        <v>29</v>
      </c>
      <c r="C30" s="46">
        <f t="shared" si="1"/>
        <v>345</v>
      </c>
      <c r="D30" s="46">
        <v>269</v>
      </c>
      <c r="E30" s="46">
        <v>17</v>
      </c>
      <c r="F30" s="46">
        <v>2</v>
      </c>
      <c r="G30" s="46">
        <v>27</v>
      </c>
      <c r="H30" s="46">
        <v>14</v>
      </c>
      <c r="I30" s="47">
        <v>16</v>
      </c>
      <c r="J30" s="46"/>
      <c r="K30" s="39"/>
    </row>
    <row r="31" spans="2:12">
      <c r="B31" s="45" t="s">
        <v>19</v>
      </c>
      <c r="C31" s="46">
        <f t="shared" si="1"/>
        <v>100</v>
      </c>
      <c r="D31" s="46">
        <v>61</v>
      </c>
      <c r="E31" s="46">
        <v>0</v>
      </c>
      <c r="F31" s="46">
        <v>28</v>
      </c>
      <c r="G31" s="46">
        <v>8</v>
      </c>
      <c r="H31" s="46">
        <v>3</v>
      </c>
      <c r="I31" s="47">
        <v>0</v>
      </c>
      <c r="J31" s="46"/>
      <c r="K31" s="39"/>
    </row>
    <row r="32" spans="2:12" ht="18" customHeight="1">
      <c r="B32" s="45" t="s">
        <v>37</v>
      </c>
      <c r="C32" s="46">
        <f t="shared" si="1"/>
        <v>3692</v>
      </c>
      <c r="D32" s="46">
        <v>2249</v>
      </c>
      <c r="E32" s="46">
        <v>440</v>
      </c>
      <c r="F32" s="46">
        <v>164</v>
      </c>
      <c r="G32" s="46">
        <v>445</v>
      </c>
      <c r="H32" s="46">
        <v>246</v>
      </c>
      <c r="I32" s="47">
        <v>148</v>
      </c>
      <c r="J32" s="46"/>
      <c r="K32" s="39"/>
    </row>
    <row r="33" spans="2:18">
      <c r="B33" s="45" t="s">
        <v>52</v>
      </c>
      <c r="C33" s="46">
        <f t="shared" si="1"/>
        <v>9</v>
      </c>
      <c r="D33" s="46">
        <v>6</v>
      </c>
      <c r="E33" s="46">
        <v>2</v>
      </c>
      <c r="F33" s="46">
        <v>0</v>
      </c>
      <c r="G33" s="46">
        <v>0</v>
      </c>
      <c r="H33" s="46">
        <v>0</v>
      </c>
      <c r="I33" s="47">
        <v>1</v>
      </c>
      <c r="J33" s="46"/>
      <c r="K33" s="39"/>
    </row>
    <row r="34" spans="2:18">
      <c r="B34" s="45" t="s">
        <v>53</v>
      </c>
      <c r="C34" s="46">
        <f t="shared" si="1"/>
        <v>33</v>
      </c>
      <c r="D34" s="46">
        <v>23</v>
      </c>
      <c r="E34" s="46">
        <v>0</v>
      </c>
      <c r="F34" s="46">
        <v>1</v>
      </c>
      <c r="G34" s="46">
        <v>5</v>
      </c>
      <c r="H34" s="46">
        <v>0</v>
      </c>
      <c r="I34" s="47">
        <v>4</v>
      </c>
      <c r="J34" s="46"/>
      <c r="K34" s="39"/>
    </row>
    <row r="35" spans="2:18">
      <c r="B35" s="45" t="s">
        <v>54</v>
      </c>
      <c r="C35" s="46">
        <f t="shared" si="1"/>
        <v>4</v>
      </c>
      <c r="D35" s="46">
        <v>3</v>
      </c>
      <c r="E35" s="46">
        <v>0</v>
      </c>
      <c r="F35" s="46">
        <v>1</v>
      </c>
      <c r="G35" s="46">
        <v>0</v>
      </c>
      <c r="H35" s="46">
        <v>0</v>
      </c>
      <c r="I35" s="47">
        <v>0</v>
      </c>
      <c r="J35" s="46"/>
      <c r="K35" s="39"/>
    </row>
    <row r="36" spans="2:18">
      <c r="B36" s="45" t="s">
        <v>55</v>
      </c>
      <c r="C36" s="46">
        <f t="shared" si="1"/>
        <v>42</v>
      </c>
      <c r="D36" s="46">
        <v>18</v>
      </c>
      <c r="E36" s="46">
        <v>3</v>
      </c>
      <c r="F36" s="46">
        <v>1</v>
      </c>
      <c r="G36" s="46">
        <v>6</v>
      </c>
      <c r="H36" s="46">
        <v>2</v>
      </c>
      <c r="I36" s="47">
        <v>12</v>
      </c>
      <c r="J36" s="46"/>
      <c r="K36" s="39"/>
    </row>
    <row r="37" spans="2:18">
      <c r="B37" s="45" t="s">
        <v>33</v>
      </c>
      <c r="C37" s="46">
        <f t="shared" si="1"/>
        <v>1065</v>
      </c>
      <c r="D37" s="46">
        <v>642</v>
      </c>
      <c r="E37" s="46">
        <v>81</v>
      </c>
      <c r="F37" s="46">
        <v>46</v>
      </c>
      <c r="G37" s="46">
        <v>103</v>
      </c>
      <c r="H37" s="46">
        <v>50</v>
      </c>
      <c r="I37" s="47">
        <v>143</v>
      </c>
      <c r="J37" s="46"/>
      <c r="K37" s="39"/>
    </row>
    <row r="38" spans="2:18" ht="24">
      <c r="B38" s="45" t="s">
        <v>57</v>
      </c>
      <c r="C38" s="46">
        <f t="shared" si="1"/>
        <v>2</v>
      </c>
      <c r="D38" s="46">
        <v>1</v>
      </c>
      <c r="E38" s="46">
        <v>1</v>
      </c>
      <c r="F38" s="46">
        <v>0</v>
      </c>
      <c r="G38" s="46">
        <v>0</v>
      </c>
      <c r="H38" s="46">
        <v>0</v>
      </c>
      <c r="I38" s="47">
        <v>0</v>
      </c>
      <c r="J38" s="46"/>
      <c r="K38" s="39"/>
    </row>
    <row r="39" spans="2:18">
      <c r="B39" s="45" t="s">
        <v>58</v>
      </c>
      <c r="C39" s="46">
        <f t="shared" si="1"/>
        <v>2</v>
      </c>
      <c r="D39" s="46">
        <v>1</v>
      </c>
      <c r="E39" s="46">
        <v>0</v>
      </c>
      <c r="F39" s="46">
        <v>0</v>
      </c>
      <c r="G39" s="46">
        <v>1</v>
      </c>
      <c r="H39" s="46">
        <v>0</v>
      </c>
      <c r="I39" s="47">
        <v>0</v>
      </c>
      <c r="J39" s="46"/>
      <c r="K39" s="39"/>
    </row>
    <row r="40" spans="2:18">
      <c r="B40" s="45" t="s">
        <v>142</v>
      </c>
      <c r="C40" s="46">
        <f t="shared" si="1"/>
        <v>145</v>
      </c>
      <c r="D40" s="46">
        <v>113</v>
      </c>
      <c r="E40" s="46">
        <v>3</v>
      </c>
      <c r="F40" s="46">
        <v>3</v>
      </c>
      <c r="G40" s="46">
        <v>9</v>
      </c>
      <c r="H40" s="46">
        <v>9</v>
      </c>
      <c r="I40" s="47">
        <v>8</v>
      </c>
      <c r="J40" s="46"/>
      <c r="K40" s="39"/>
    </row>
    <row r="41" spans="2:18" ht="25.5" customHeight="1">
      <c r="B41" s="45" t="s">
        <v>143</v>
      </c>
      <c r="C41" s="46">
        <f t="shared" si="1"/>
        <v>1</v>
      </c>
      <c r="D41" s="46">
        <v>1</v>
      </c>
      <c r="E41" s="46">
        <v>0</v>
      </c>
      <c r="F41" s="46">
        <v>0</v>
      </c>
      <c r="G41" s="46">
        <v>0</v>
      </c>
      <c r="H41" s="46">
        <v>0</v>
      </c>
      <c r="I41" s="47">
        <v>0</v>
      </c>
      <c r="J41" s="46"/>
      <c r="K41" s="618" t="s">
        <v>59</v>
      </c>
      <c r="L41" s="618"/>
      <c r="M41" s="618"/>
      <c r="N41" s="618"/>
      <c r="O41" s="618"/>
      <c r="P41" s="618"/>
      <c r="Q41" s="618"/>
      <c r="R41" s="618"/>
    </row>
    <row r="42" spans="2:18">
      <c r="B42" s="45" t="s">
        <v>21</v>
      </c>
      <c r="C42" s="46">
        <f t="shared" si="1"/>
        <v>128</v>
      </c>
      <c r="D42" s="46">
        <v>104</v>
      </c>
      <c r="E42" s="46">
        <v>1</v>
      </c>
      <c r="F42" s="46">
        <v>0</v>
      </c>
      <c r="G42" s="46">
        <v>13</v>
      </c>
      <c r="H42" s="46">
        <v>5</v>
      </c>
      <c r="I42" s="47">
        <v>5</v>
      </c>
      <c r="J42" s="46"/>
      <c r="K42" s="39"/>
    </row>
    <row r="43" spans="2:18" ht="24">
      <c r="B43" s="45" t="s">
        <v>61</v>
      </c>
      <c r="C43" s="46">
        <f t="shared" si="1"/>
        <v>21</v>
      </c>
      <c r="D43" s="46">
        <v>15</v>
      </c>
      <c r="E43" s="46">
        <v>0</v>
      </c>
      <c r="F43" s="46">
        <v>0</v>
      </c>
      <c r="G43" s="46">
        <v>1</v>
      </c>
      <c r="H43" s="46">
        <v>4</v>
      </c>
      <c r="I43" s="47">
        <v>1</v>
      </c>
      <c r="J43" s="46"/>
      <c r="K43" s="39"/>
    </row>
    <row r="44" spans="2:18">
      <c r="B44" s="45" t="s">
        <v>62</v>
      </c>
      <c r="C44" s="46">
        <f t="shared" si="1"/>
        <v>20</v>
      </c>
      <c r="D44" s="46">
        <v>15</v>
      </c>
      <c r="E44" s="46">
        <v>0</v>
      </c>
      <c r="F44" s="46">
        <v>0</v>
      </c>
      <c r="G44" s="46">
        <v>3</v>
      </c>
      <c r="H44" s="46">
        <v>0</v>
      </c>
      <c r="I44" s="47">
        <v>2</v>
      </c>
      <c r="J44" s="46"/>
      <c r="K44" s="39"/>
    </row>
    <row r="45" spans="2:18">
      <c r="B45" s="45" t="s">
        <v>63</v>
      </c>
      <c r="C45" s="46">
        <f t="shared" si="1"/>
        <v>24</v>
      </c>
      <c r="D45" s="46">
        <v>9</v>
      </c>
      <c r="E45" s="46">
        <v>2</v>
      </c>
      <c r="F45" s="46">
        <v>0</v>
      </c>
      <c r="G45" s="46">
        <v>0</v>
      </c>
      <c r="H45" s="46">
        <v>2</v>
      </c>
      <c r="I45" s="47">
        <v>11</v>
      </c>
      <c r="J45" s="46"/>
      <c r="K45" s="39"/>
    </row>
    <row r="46" spans="2:18">
      <c r="B46" s="45" t="s">
        <v>64</v>
      </c>
      <c r="C46" s="46">
        <f t="shared" si="1"/>
        <v>45</v>
      </c>
      <c r="D46" s="46">
        <v>40</v>
      </c>
      <c r="E46" s="46">
        <v>1</v>
      </c>
      <c r="F46" s="46">
        <v>0</v>
      </c>
      <c r="G46" s="46">
        <v>1</v>
      </c>
      <c r="H46" s="46">
        <v>0</v>
      </c>
      <c r="I46" s="47">
        <v>3</v>
      </c>
      <c r="J46" s="46"/>
      <c r="K46" s="39"/>
    </row>
    <row r="47" spans="2:18">
      <c r="B47" s="45" t="s">
        <v>66</v>
      </c>
      <c r="C47" s="46">
        <f t="shared" si="1"/>
        <v>1</v>
      </c>
      <c r="D47" s="46">
        <v>1</v>
      </c>
      <c r="E47" s="46">
        <v>0</v>
      </c>
      <c r="F47" s="46">
        <v>0</v>
      </c>
      <c r="G47" s="46">
        <v>0</v>
      </c>
      <c r="H47" s="46">
        <v>0</v>
      </c>
      <c r="I47" s="47">
        <v>0</v>
      </c>
      <c r="J47" s="46"/>
      <c r="K47" s="39"/>
    </row>
    <row r="48" spans="2:18">
      <c r="B48" s="45" t="s">
        <v>67</v>
      </c>
      <c r="C48" s="46">
        <f t="shared" si="1"/>
        <v>5</v>
      </c>
      <c r="D48" s="46">
        <v>5</v>
      </c>
      <c r="E48" s="46">
        <v>0</v>
      </c>
      <c r="F48" s="46">
        <v>0</v>
      </c>
      <c r="G48" s="46">
        <v>0</v>
      </c>
      <c r="H48" s="46">
        <v>0</v>
      </c>
      <c r="I48" s="47">
        <v>0</v>
      </c>
      <c r="J48" s="46"/>
      <c r="K48" s="39"/>
    </row>
    <row r="49" spans="2:11">
      <c r="B49" s="45" t="s">
        <v>68</v>
      </c>
      <c r="C49" s="46">
        <f t="shared" si="1"/>
        <v>23</v>
      </c>
      <c r="D49" s="46">
        <v>16</v>
      </c>
      <c r="E49" s="46">
        <v>1</v>
      </c>
      <c r="F49" s="46">
        <v>0</v>
      </c>
      <c r="G49" s="46">
        <v>5</v>
      </c>
      <c r="H49" s="46">
        <v>1</v>
      </c>
      <c r="I49" s="47">
        <v>0</v>
      </c>
      <c r="J49" s="46"/>
      <c r="K49" s="39"/>
    </row>
    <row r="50" spans="2:11">
      <c r="B50" s="45" t="s">
        <v>69</v>
      </c>
      <c r="C50" s="46">
        <f t="shared" si="1"/>
        <v>4</v>
      </c>
      <c r="D50" s="46">
        <v>2</v>
      </c>
      <c r="E50" s="46">
        <v>0</v>
      </c>
      <c r="F50" s="46">
        <v>0</v>
      </c>
      <c r="G50" s="46">
        <v>2</v>
      </c>
      <c r="H50" s="46">
        <v>0</v>
      </c>
      <c r="I50" s="47">
        <v>0</v>
      </c>
      <c r="J50" s="46"/>
      <c r="K50" s="39"/>
    </row>
    <row r="51" spans="2:11">
      <c r="B51" s="45" t="s">
        <v>70</v>
      </c>
      <c r="C51" s="46">
        <f t="shared" si="1"/>
        <v>16</v>
      </c>
      <c r="D51" s="46">
        <v>14</v>
      </c>
      <c r="E51" s="46">
        <v>0</v>
      </c>
      <c r="F51" s="46">
        <v>0</v>
      </c>
      <c r="G51" s="46">
        <v>2</v>
      </c>
      <c r="H51" s="46">
        <v>0</v>
      </c>
      <c r="I51" s="47">
        <v>0</v>
      </c>
      <c r="J51" s="46"/>
      <c r="K51" s="39"/>
    </row>
    <row r="52" spans="2:11" ht="24">
      <c r="B52" s="45" t="s">
        <v>71</v>
      </c>
      <c r="C52" s="46">
        <f t="shared" si="1"/>
        <v>3</v>
      </c>
      <c r="D52" s="46">
        <v>2</v>
      </c>
      <c r="E52" s="46">
        <v>0</v>
      </c>
      <c r="F52" s="46">
        <v>0</v>
      </c>
      <c r="G52" s="46">
        <v>0</v>
      </c>
      <c r="H52" s="46">
        <v>0</v>
      </c>
      <c r="I52" s="47">
        <v>1</v>
      </c>
      <c r="J52" s="46"/>
      <c r="K52" s="39"/>
    </row>
    <row r="53" spans="2:11">
      <c r="B53" s="45" t="s">
        <v>72</v>
      </c>
      <c r="C53" s="46">
        <f t="shared" si="1"/>
        <v>3</v>
      </c>
      <c r="D53" s="46">
        <v>2</v>
      </c>
      <c r="E53" s="46">
        <v>0</v>
      </c>
      <c r="F53" s="46">
        <v>0</v>
      </c>
      <c r="G53" s="46">
        <v>0</v>
      </c>
      <c r="H53" s="46">
        <v>0</v>
      </c>
      <c r="I53" s="47">
        <v>1</v>
      </c>
      <c r="J53" s="46"/>
      <c r="K53" s="39"/>
    </row>
    <row r="54" spans="2:11" ht="24">
      <c r="B54" s="45" t="s">
        <v>73</v>
      </c>
      <c r="C54" s="46">
        <f t="shared" si="1"/>
        <v>29</v>
      </c>
      <c r="D54" s="46">
        <v>24</v>
      </c>
      <c r="E54" s="46">
        <v>0</v>
      </c>
      <c r="F54" s="46">
        <v>0</v>
      </c>
      <c r="G54" s="46">
        <v>3</v>
      </c>
      <c r="H54" s="46">
        <v>1</v>
      </c>
      <c r="I54" s="47">
        <v>1</v>
      </c>
      <c r="J54" s="46"/>
      <c r="K54" s="39"/>
    </row>
    <row r="55" spans="2:11" ht="24">
      <c r="B55" s="45" t="s">
        <v>74</v>
      </c>
      <c r="C55" s="46">
        <f t="shared" si="1"/>
        <v>86</v>
      </c>
      <c r="D55" s="46">
        <v>46</v>
      </c>
      <c r="E55" s="46">
        <v>16</v>
      </c>
      <c r="F55" s="46">
        <v>7</v>
      </c>
      <c r="G55" s="46">
        <v>6</v>
      </c>
      <c r="H55" s="46">
        <v>4</v>
      </c>
      <c r="I55" s="47">
        <v>7</v>
      </c>
      <c r="J55" s="46"/>
      <c r="K55" s="39"/>
    </row>
    <row r="56" spans="2:11">
      <c r="B56" s="45" t="s">
        <v>25</v>
      </c>
      <c r="C56" s="46">
        <f t="shared" si="1"/>
        <v>258</v>
      </c>
      <c r="D56" s="46">
        <v>118</v>
      </c>
      <c r="E56" s="46">
        <v>44</v>
      </c>
      <c r="F56" s="46">
        <v>36</v>
      </c>
      <c r="G56" s="46">
        <v>45</v>
      </c>
      <c r="H56" s="46">
        <v>9</v>
      </c>
      <c r="I56" s="47">
        <v>6</v>
      </c>
      <c r="J56" s="46"/>
      <c r="K56" s="39"/>
    </row>
    <row r="57" spans="2:11">
      <c r="B57" s="45" t="s">
        <v>75</v>
      </c>
      <c r="C57" s="46">
        <f t="shared" si="1"/>
        <v>133</v>
      </c>
      <c r="D57" s="46">
        <v>97</v>
      </c>
      <c r="E57" s="46">
        <v>7</v>
      </c>
      <c r="F57" s="46">
        <v>2</v>
      </c>
      <c r="G57" s="46">
        <v>5</v>
      </c>
      <c r="H57" s="46">
        <v>14</v>
      </c>
      <c r="I57" s="47">
        <v>8</v>
      </c>
      <c r="J57" s="46"/>
      <c r="K57" s="39"/>
    </row>
    <row r="58" spans="2:11">
      <c r="B58" s="45" t="s">
        <v>76</v>
      </c>
      <c r="C58" s="46">
        <f t="shared" si="1"/>
        <v>1</v>
      </c>
      <c r="D58" s="46">
        <v>1</v>
      </c>
      <c r="E58" s="46">
        <v>0</v>
      </c>
      <c r="F58" s="46">
        <v>0</v>
      </c>
      <c r="G58" s="46">
        <v>0</v>
      </c>
      <c r="H58" s="46">
        <v>0</v>
      </c>
      <c r="I58" s="47">
        <v>0</v>
      </c>
      <c r="J58" s="46"/>
      <c r="K58" s="39"/>
    </row>
    <row r="59" spans="2:11" ht="16.5" customHeight="1">
      <c r="B59" s="45" t="s">
        <v>77</v>
      </c>
      <c r="C59" s="46">
        <f t="shared" si="1"/>
        <v>30</v>
      </c>
      <c r="D59" s="46">
        <v>18</v>
      </c>
      <c r="E59" s="46">
        <v>3</v>
      </c>
      <c r="F59" s="46">
        <v>2</v>
      </c>
      <c r="G59" s="46">
        <v>2</v>
      </c>
      <c r="H59" s="46">
        <v>3</v>
      </c>
      <c r="I59" s="47">
        <v>2</v>
      </c>
      <c r="J59" s="46"/>
      <c r="K59" s="39"/>
    </row>
    <row r="60" spans="2:11">
      <c r="B60" s="45" t="s">
        <v>147</v>
      </c>
      <c r="C60" s="46">
        <f t="shared" si="1"/>
        <v>1</v>
      </c>
      <c r="D60" s="46">
        <v>1</v>
      </c>
      <c r="E60" s="46">
        <v>0</v>
      </c>
      <c r="F60" s="46">
        <v>0</v>
      </c>
      <c r="G60" s="46">
        <v>0</v>
      </c>
      <c r="H60" s="46">
        <v>0</v>
      </c>
      <c r="I60" s="47">
        <v>0</v>
      </c>
      <c r="J60" s="46"/>
      <c r="K60" s="39"/>
    </row>
    <row r="61" spans="2:11">
      <c r="B61" s="45" t="s">
        <v>148</v>
      </c>
      <c r="C61" s="46">
        <f t="shared" si="1"/>
        <v>6</v>
      </c>
      <c r="D61" s="46">
        <v>4</v>
      </c>
      <c r="E61" s="46">
        <v>2</v>
      </c>
      <c r="F61" s="46">
        <v>0</v>
      </c>
      <c r="G61" s="46">
        <v>0</v>
      </c>
      <c r="H61" s="46">
        <v>0</v>
      </c>
      <c r="I61" s="47">
        <v>0</v>
      </c>
      <c r="J61" s="46"/>
      <c r="K61" s="39"/>
    </row>
    <row r="62" spans="2:11">
      <c r="B62" s="45" t="s">
        <v>35</v>
      </c>
      <c r="C62" s="46">
        <f t="shared" si="1"/>
        <v>954</v>
      </c>
      <c r="D62" s="46">
        <v>571</v>
      </c>
      <c r="E62" s="46">
        <v>148</v>
      </c>
      <c r="F62" s="46">
        <v>41</v>
      </c>
      <c r="G62" s="46">
        <v>102</v>
      </c>
      <c r="H62" s="46">
        <v>53</v>
      </c>
      <c r="I62" s="47">
        <v>39</v>
      </c>
      <c r="J62" s="46"/>
      <c r="K62" s="39"/>
    </row>
    <row r="63" spans="2:11">
      <c r="B63" s="45" t="s">
        <v>80</v>
      </c>
      <c r="C63" s="46">
        <f t="shared" si="1"/>
        <v>66</v>
      </c>
      <c r="D63" s="46">
        <v>43</v>
      </c>
      <c r="E63" s="46">
        <v>2</v>
      </c>
      <c r="F63" s="46">
        <v>4</v>
      </c>
      <c r="G63" s="46">
        <v>9</v>
      </c>
      <c r="H63" s="46">
        <v>4</v>
      </c>
      <c r="I63" s="47">
        <v>4</v>
      </c>
      <c r="J63" s="46"/>
      <c r="K63" s="39"/>
    </row>
    <row r="64" spans="2:11">
      <c r="B64" s="45" t="s">
        <v>27</v>
      </c>
      <c r="C64" s="46">
        <f t="shared" si="1"/>
        <v>534</v>
      </c>
      <c r="D64" s="46">
        <v>279</v>
      </c>
      <c r="E64" s="46">
        <v>73</v>
      </c>
      <c r="F64" s="46">
        <v>43</v>
      </c>
      <c r="G64" s="46">
        <v>89</v>
      </c>
      <c r="H64" s="46">
        <v>28</v>
      </c>
      <c r="I64" s="47">
        <v>22</v>
      </c>
      <c r="J64" s="46"/>
      <c r="K64" s="39"/>
    </row>
    <row r="65" spans="2:11">
      <c r="B65" s="45" t="s">
        <v>23</v>
      </c>
      <c r="C65" s="46">
        <f t="shared" si="1"/>
        <v>149</v>
      </c>
      <c r="D65" s="46">
        <v>110</v>
      </c>
      <c r="E65" s="46">
        <v>7</v>
      </c>
      <c r="F65" s="46">
        <v>0</v>
      </c>
      <c r="G65" s="46">
        <v>24</v>
      </c>
      <c r="H65" s="46">
        <v>5</v>
      </c>
      <c r="I65" s="47">
        <v>3</v>
      </c>
      <c r="J65" s="46"/>
      <c r="K65" s="39"/>
    </row>
    <row r="66" spans="2:11">
      <c r="B66" s="45" t="s">
        <v>31</v>
      </c>
      <c r="C66" s="46">
        <f t="shared" si="1"/>
        <v>821</v>
      </c>
      <c r="D66" s="46">
        <v>595</v>
      </c>
      <c r="E66" s="46">
        <v>59</v>
      </c>
      <c r="F66" s="46">
        <v>6</v>
      </c>
      <c r="G66" s="46">
        <v>93</v>
      </c>
      <c r="H66" s="46">
        <v>40</v>
      </c>
      <c r="I66" s="47">
        <v>28</v>
      </c>
      <c r="J66" s="46"/>
      <c r="K66" s="39"/>
    </row>
    <row r="67" spans="2:11" ht="15.75" thickBot="1">
      <c r="B67" s="187" t="s">
        <v>81</v>
      </c>
      <c r="C67" s="51">
        <f t="shared" si="1"/>
        <v>347</v>
      </c>
      <c r="D67" s="51">
        <v>232</v>
      </c>
      <c r="E67" s="51">
        <v>9.6666666666664014</v>
      </c>
      <c r="F67" s="51">
        <v>5.3333333333333712</v>
      </c>
      <c r="G67" s="51">
        <v>53.000000000000227</v>
      </c>
      <c r="H67" s="51">
        <v>23</v>
      </c>
      <c r="I67" s="52">
        <v>24</v>
      </c>
      <c r="J67" s="46"/>
      <c r="K67" s="39"/>
    </row>
    <row r="68" spans="2:11" ht="8.25" customHeight="1"/>
    <row r="69" spans="2:11" ht="19.5" customHeight="1">
      <c r="B69" s="618" t="s">
        <v>82</v>
      </c>
      <c r="C69" s="618"/>
      <c r="D69" s="618"/>
      <c r="E69" s="618"/>
      <c r="F69" s="618"/>
      <c r="G69" s="618"/>
      <c r="H69" s="618"/>
      <c r="I69" s="618"/>
      <c r="J69" s="444"/>
    </row>
    <row r="70" spans="2:11">
      <c r="B70" s="618" t="s">
        <v>59</v>
      </c>
      <c r="C70" s="618"/>
      <c r="D70" s="618"/>
      <c r="E70" s="618"/>
      <c r="F70" s="618"/>
      <c r="G70" s="618"/>
      <c r="H70" s="618"/>
      <c r="I70" s="618"/>
    </row>
  </sheetData>
  <mergeCells count="8">
    <mergeCell ref="K41:R41"/>
    <mergeCell ref="B69:I69"/>
    <mergeCell ref="B70:I70"/>
    <mergeCell ref="B1:I1"/>
    <mergeCell ref="B2:I2"/>
    <mergeCell ref="B4:B5"/>
    <mergeCell ref="C4:C5"/>
    <mergeCell ref="D4:I4"/>
  </mergeCells>
  <pageMargins left="0.7" right="0.7" top="0.75" bottom="0.75" header="0.3" footer="0.3"/>
  <pageSetup orientation="portrait" r:id="rId1"/>
  <drawing r:id="rId2"/>
</worksheet>
</file>

<file path=xl/worksheets/sheet148.xml><?xml version="1.0" encoding="utf-8"?>
<worksheet xmlns="http://schemas.openxmlformats.org/spreadsheetml/2006/main" xmlns:r="http://schemas.openxmlformats.org/officeDocument/2006/relationships">
  <dimension ref="B1:N48"/>
  <sheetViews>
    <sheetView showGridLines="0" workbookViewId="0">
      <selection activeCell="K22" sqref="K22"/>
    </sheetView>
  </sheetViews>
  <sheetFormatPr baseColWidth="10" defaultRowHeight="15"/>
  <cols>
    <col min="2" max="2" width="26" bestFit="1" customWidth="1"/>
    <col min="3" max="3" width="17" bestFit="1" customWidth="1"/>
    <col min="4" max="6" width="14.140625" customWidth="1"/>
  </cols>
  <sheetData>
    <row r="1" spans="2:12">
      <c r="B1" s="615" t="s">
        <v>611</v>
      </c>
      <c r="C1" s="615"/>
      <c r="D1" s="615"/>
      <c r="E1" s="615"/>
      <c r="F1" s="615"/>
      <c r="G1" s="188"/>
    </row>
    <row r="2" spans="2:12">
      <c r="B2" s="619" t="s">
        <v>612</v>
      </c>
      <c r="C2" s="619"/>
      <c r="D2" s="619"/>
      <c r="E2" s="619"/>
      <c r="F2" s="619"/>
      <c r="G2" s="189"/>
    </row>
    <row r="3" spans="2:12" ht="15.75" thickBot="1"/>
    <row r="4" spans="2:12" ht="15.75" customHeight="1" thickBot="1">
      <c r="B4" s="886" t="s">
        <v>6</v>
      </c>
      <c r="C4" s="888" t="s">
        <v>9</v>
      </c>
      <c r="D4" s="890" t="s">
        <v>84</v>
      </c>
      <c r="E4" s="891"/>
      <c r="F4" s="892"/>
    </row>
    <row r="5" spans="2:12" ht="24.75" thickBot="1">
      <c r="B5" s="887"/>
      <c r="C5" s="889"/>
      <c r="D5" s="565" t="s">
        <v>85</v>
      </c>
      <c r="E5" s="566" t="s">
        <v>86</v>
      </c>
      <c r="F5" s="567" t="s">
        <v>87</v>
      </c>
    </row>
    <row r="6" spans="2:12">
      <c r="B6" s="192" t="s">
        <v>9</v>
      </c>
      <c r="C6" s="568">
        <f>+SUM(D6:F6)</f>
        <v>9473.7165158259832</v>
      </c>
      <c r="D6" s="194">
        <f>+SUM(D7:D12)</f>
        <v>8061.8022578127648</v>
      </c>
      <c r="E6" s="194">
        <f t="shared" ref="E6:F6" si="0">+SUM(E7:E12)</f>
        <v>1186.7352883190247</v>
      </c>
      <c r="F6" s="569">
        <f t="shared" si="0"/>
        <v>225.17896969419382</v>
      </c>
    </row>
    <row r="7" spans="2:12" ht="18.75" customHeight="1">
      <c r="B7" s="195" t="s">
        <v>483</v>
      </c>
      <c r="C7" s="570">
        <f>+SUM(D7:F7)</f>
        <v>6001.7594135288227</v>
      </c>
      <c r="D7" s="197">
        <v>5164.491836054648</v>
      </c>
      <c r="E7" s="197">
        <v>708.45718093968674</v>
      </c>
      <c r="F7" s="571">
        <v>128.81039653448849</v>
      </c>
      <c r="I7">
        <v>6002</v>
      </c>
      <c r="J7">
        <v>6002</v>
      </c>
      <c r="K7">
        <v>6002</v>
      </c>
      <c r="L7">
        <v>6002</v>
      </c>
    </row>
    <row r="8" spans="2:12" ht="18.75" customHeight="1">
      <c r="B8" s="195" t="s">
        <v>603</v>
      </c>
      <c r="C8" s="570">
        <f t="shared" ref="C8:C12" si="1">+SUM(D8:F8)</f>
        <v>932.66559447224176</v>
      </c>
      <c r="D8" s="197">
        <v>841.90171551107903</v>
      </c>
      <c r="E8" s="197">
        <v>83.756373600190614</v>
      </c>
      <c r="F8" s="571">
        <v>7.0075053609721225</v>
      </c>
      <c r="I8">
        <v>933</v>
      </c>
      <c r="J8">
        <v>933</v>
      </c>
      <c r="K8">
        <v>933</v>
      </c>
      <c r="L8">
        <v>933</v>
      </c>
    </row>
    <row r="9" spans="2:12" ht="18.75" customHeight="1">
      <c r="B9" s="195" t="s">
        <v>606</v>
      </c>
      <c r="C9" s="570">
        <f t="shared" si="1"/>
        <v>395.33080382237216</v>
      </c>
      <c r="D9" s="197">
        <v>311.78667790893763</v>
      </c>
      <c r="E9" s="197">
        <v>72.516301292861172</v>
      </c>
      <c r="F9" s="571">
        <v>11.027824620573355</v>
      </c>
      <c r="I9">
        <v>395</v>
      </c>
      <c r="J9">
        <v>395</v>
      </c>
      <c r="K9">
        <v>395</v>
      </c>
      <c r="L9">
        <v>395</v>
      </c>
    </row>
    <row r="10" spans="2:12" ht="18.75" customHeight="1">
      <c r="B10" s="195" t="s">
        <v>602</v>
      </c>
      <c r="C10" s="570">
        <f t="shared" si="1"/>
        <v>1101.9854809437384</v>
      </c>
      <c r="D10" s="197">
        <v>840.37265577737435</v>
      </c>
      <c r="E10" s="197">
        <v>225.48215366001213</v>
      </c>
      <c r="F10" s="571">
        <v>36.130671506352087</v>
      </c>
      <c r="I10">
        <v>1102.0000000000002</v>
      </c>
      <c r="J10">
        <v>1102.0000000000002</v>
      </c>
      <c r="K10">
        <v>1102.0000000000002</v>
      </c>
      <c r="L10">
        <v>1102.0000000000002</v>
      </c>
    </row>
    <row r="11" spans="2:12" ht="18.75" customHeight="1">
      <c r="B11" s="195" t="s">
        <v>604</v>
      </c>
      <c r="C11" s="570">
        <f t="shared" si="1"/>
        <v>530.98305084745766</v>
      </c>
      <c r="D11" s="197">
        <v>423.37853107344631</v>
      </c>
      <c r="E11" s="197">
        <v>85.480225988700568</v>
      </c>
      <c r="F11" s="571">
        <v>22.124293785310734</v>
      </c>
      <c r="I11">
        <v>531</v>
      </c>
      <c r="J11">
        <v>531</v>
      </c>
      <c r="K11">
        <v>531</v>
      </c>
      <c r="L11">
        <v>531</v>
      </c>
    </row>
    <row r="12" spans="2:12" ht="18.75" customHeight="1" thickBot="1">
      <c r="B12" s="199" t="s">
        <v>605</v>
      </c>
      <c r="C12" s="572">
        <f t="shared" si="1"/>
        <v>510.99217221135029</v>
      </c>
      <c r="D12" s="201">
        <v>479.87084148727985</v>
      </c>
      <c r="E12" s="201">
        <v>11.043052837573386</v>
      </c>
      <c r="F12" s="573">
        <v>20.078277886497066</v>
      </c>
      <c r="I12">
        <v>511</v>
      </c>
      <c r="J12">
        <v>511</v>
      </c>
      <c r="K12">
        <v>511</v>
      </c>
      <c r="L12">
        <v>511</v>
      </c>
    </row>
    <row r="13" spans="2:12" ht="8.25" customHeight="1"/>
    <row r="14" spans="2:12" ht="22.5" customHeight="1">
      <c r="B14" s="628"/>
      <c r="C14" s="628"/>
      <c r="D14" s="628"/>
      <c r="E14" s="628"/>
      <c r="F14" s="628"/>
      <c r="G14" s="383"/>
    </row>
    <row r="15" spans="2:12" ht="15.75" thickBot="1">
      <c r="B15" s="75"/>
    </row>
    <row r="16" spans="2:12" ht="15.75" thickBot="1">
      <c r="B16" s="893" t="s">
        <v>6</v>
      </c>
      <c r="C16" s="895" t="s">
        <v>9</v>
      </c>
      <c r="D16" s="683" t="s">
        <v>84</v>
      </c>
      <c r="E16" s="684"/>
      <c r="F16" s="685"/>
    </row>
    <row r="17" spans="2:14" ht="24.75" thickBot="1">
      <c r="B17" s="894"/>
      <c r="C17" s="896"/>
      <c r="D17" s="202" t="s">
        <v>85</v>
      </c>
      <c r="E17" s="203" t="s">
        <v>86</v>
      </c>
      <c r="F17" s="511" t="s">
        <v>87</v>
      </c>
    </row>
    <row r="18" spans="2:14">
      <c r="B18" s="192" t="s">
        <v>9</v>
      </c>
      <c r="C18" s="574">
        <f>+C6/$C$6</f>
        <v>1</v>
      </c>
      <c r="D18" s="575">
        <f>+D6/C6</f>
        <v>0.85096511430813926</v>
      </c>
      <c r="E18" s="575">
        <f>+E6/C6</f>
        <v>0.12526607549809685</v>
      </c>
      <c r="F18" s="576">
        <f>+F6/C6</f>
        <v>2.3768810193763878E-2</v>
      </c>
    </row>
    <row r="19" spans="2:14">
      <c r="B19" s="195" t="s">
        <v>483</v>
      </c>
      <c r="C19" s="577">
        <f t="shared" ref="C19:C24" si="2">+SUM(D19:F19)</f>
        <v>1</v>
      </c>
      <c r="D19" s="578">
        <f>+D7/$C$7</f>
        <v>0.8604963112005366</v>
      </c>
      <c r="E19" s="578">
        <f t="shared" ref="E19:F19" si="3">+E7/$C$7</f>
        <v>0.11804158283031524</v>
      </c>
      <c r="F19" s="579">
        <f t="shared" si="3"/>
        <v>2.1462105969148222E-2</v>
      </c>
    </row>
    <row r="20" spans="2:14" ht="24" customHeight="1">
      <c r="B20" s="195" t="s">
        <v>603</v>
      </c>
      <c r="C20" s="577">
        <f t="shared" si="2"/>
        <v>1</v>
      </c>
      <c r="D20" s="578">
        <f>+D8/$C$8</f>
        <v>0.90268336314847941</v>
      </c>
      <c r="E20" s="578">
        <f t="shared" ref="E20:F20" si="4">+E8/$C$8</f>
        <v>8.9803220035778203E-2</v>
      </c>
      <c r="F20" s="579">
        <f t="shared" si="4"/>
        <v>7.5134168157423992E-3</v>
      </c>
      <c r="I20" s="628"/>
      <c r="J20" s="628"/>
      <c r="K20" s="628"/>
      <c r="L20" s="628"/>
      <c r="M20" s="628"/>
      <c r="N20" s="628"/>
    </row>
    <row r="21" spans="2:14">
      <c r="B21" s="195" t="s">
        <v>606</v>
      </c>
      <c r="C21" s="577">
        <f t="shared" si="2"/>
        <v>1</v>
      </c>
      <c r="D21" s="578">
        <f>+D9/$C$9</f>
        <v>0.78867286559594252</v>
      </c>
      <c r="E21" s="578">
        <f t="shared" ref="E21:F21" si="5">+E9/$C$9</f>
        <v>0.18343195266272191</v>
      </c>
      <c r="F21" s="579">
        <f t="shared" si="5"/>
        <v>2.7895181741335585E-2</v>
      </c>
    </row>
    <row r="22" spans="2:14">
      <c r="B22" s="195" t="s">
        <v>602</v>
      </c>
      <c r="C22" s="577">
        <f t="shared" si="2"/>
        <v>1.0000000000000002</v>
      </c>
      <c r="D22" s="578">
        <f>+D10/$C$10</f>
        <v>0.76259866423800859</v>
      </c>
      <c r="E22" s="578">
        <f t="shared" ref="E22:F22" si="6">+E10/$C$10</f>
        <v>0.20461445051608995</v>
      </c>
      <c r="F22" s="579">
        <f t="shared" si="6"/>
        <v>3.2786885245901648E-2</v>
      </c>
    </row>
    <row r="23" spans="2:14">
      <c r="B23" s="195" t="s">
        <v>604</v>
      </c>
      <c r="C23" s="577">
        <f t="shared" si="2"/>
        <v>0.99999999999999989</v>
      </c>
      <c r="D23" s="578">
        <f>+D11/$C$11</f>
        <v>0.79734848484848475</v>
      </c>
      <c r="E23" s="578">
        <f t="shared" ref="E23:F23" si="7">+E11/$C$11</f>
        <v>0.16098484848484848</v>
      </c>
      <c r="F23" s="579">
        <f t="shared" si="7"/>
        <v>4.1666666666666664E-2</v>
      </c>
    </row>
    <row r="24" spans="2:14" ht="15.75" thickBot="1">
      <c r="B24" s="199" t="s">
        <v>605</v>
      </c>
      <c r="C24" s="580">
        <f t="shared" si="2"/>
        <v>0.99999999999999989</v>
      </c>
      <c r="D24" s="581">
        <f>+D12/$C$12</f>
        <v>0.93909626719056971</v>
      </c>
      <c r="E24" s="581">
        <f t="shared" ref="E24:F24" si="8">+E12/$C$12</f>
        <v>2.1611001964636542E-2</v>
      </c>
      <c r="F24" s="582">
        <f t="shared" si="8"/>
        <v>3.9292730844793719E-2</v>
      </c>
    </row>
    <row r="28" spans="2:14" ht="15.75" customHeight="1"/>
    <row r="29" spans="2:14" ht="15.75" customHeight="1"/>
    <row r="48" spans="2:7" ht="24.75" customHeight="1">
      <c r="B48" s="618"/>
      <c r="C48" s="618"/>
      <c r="D48" s="618"/>
      <c r="E48" s="618"/>
      <c r="F48" s="618"/>
      <c r="G48" s="218"/>
    </row>
  </sheetData>
  <mergeCells count="11">
    <mergeCell ref="B16:B17"/>
    <mergeCell ref="C16:C17"/>
    <mergeCell ref="D16:F16"/>
    <mergeCell ref="I20:N20"/>
    <mergeCell ref="B48:F48"/>
    <mergeCell ref="B14:F14"/>
    <mergeCell ref="B1:F1"/>
    <mergeCell ref="B2:F2"/>
    <mergeCell ref="B4:B5"/>
    <mergeCell ref="C4:C5"/>
    <mergeCell ref="D4:F4"/>
  </mergeCells>
  <pageMargins left="0.7" right="0.7" top="0.75" bottom="0.75" header="0.3" footer="0.3"/>
  <drawing r:id="rId1"/>
</worksheet>
</file>

<file path=xl/worksheets/sheet149.xml><?xml version="1.0" encoding="utf-8"?>
<worksheet xmlns="http://schemas.openxmlformats.org/spreadsheetml/2006/main" xmlns:r="http://schemas.openxmlformats.org/officeDocument/2006/relationships">
  <dimension ref="B1:L81"/>
  <sheetViews>
    <sheetView showGridLines="0" workbookViewId="0">
      <selection activeCell="N14" sqref="N14"/>
    </sheetView>
  </sheetViews>
  <sheetFormatPr baseColWidth="10" defaultRowHeight="15"/>
  <cols>
    <col min="2" max="2" width="17.85546875" style="53" customWidth="1"/>
    <col min="3" max="6" width="13" style="53" customWidth="1"/>
    <col min="7" max="9" width="13.5703125" customWidth="1"/>
    <col min="10" max="10" width="6.42578125" customWidth="1"/>
  </cols>
  <sheetData>
    <row r="1" spans="2:11">
      <c r="B1" s="615" t="s">
        <v>613</v>
      </c>
      <c r="C1" s="615"/>
      <c r="D1" s="615"/>
      <c r="E1" s="615"/>
      <c r="F1" s="615"/>
      <c r="G1" s="615"/>
      <c r="H1" s="615"/>
      <c r="I1" s="615"/>
      <c r="K1" s="102"/>
    </row>
    <row r="2" spans="2:11">
      <c r="B2" s="619" t="s">
        <v>614</v>
      </c>
      <c r="C2" s="619"/>
      <c r="D2" s="619"/>
      <c r="E2" s="619"/>
      <c r="F2" s="619"/>
      <c r="G2" s="619"/>
      <c r="H2" s="619"/>
      <c r="I2" s="619"/>
      <c r="J2" s="101"/>
      <c r="K2" s="102"/>
    </row>
    <row r="3" spans="2:11" ht="15.75" thickBot="1">
      <c r="B3" s="634"/>
      <c r="C3" s="634"/>
      <c r="D3" s="634"/>
      <c r="E3" s="634"/>
      <c r="F3" s="634"/>
      <c r="G3" s="634"/>
      <c r="H3" s="634"/>
      <c r="I3" s="634"/>
      <c r="J3" s="634"/>
      <c r="K3" s="102"/>
    </row>
    <row r="4" spans="2:11" ht="15.75" thickBot="1">
      <c r="B4" s="879" t="s">
        <v>89</v>
      </c>
      <c r="C4" s="881" t="s">
        <v>9</v>
      </c>
      <c r="D4" s="897" t="s">
        <v>6</v>
      </c>
      <c r="E4" s="898"/>
      <c r="F4" s="898"/>
      <c r="G4" s="898"/>
      <c r="H4" s="898"/>
      <c r="I4" s="899"/>
      <c r="K4" s="102"/>
    </row>
    <row r="5" spans="2:11" ht="24.75" thickBot="1">
      <c r="B5" s="880"/>
      <c r="C5" s="882"/>
      <c r="D5" s="562" t="s">
        <v>483</v>
      </c>
      <c r="E5" s="563" t="s">
        <v>603</v>
      </c>
      <c r="F5" s="563" t="s">
        <v>606</v>
      </c>
      <c r="G5" s="563" t="s">
        <v>602</v>
      </c>
      <c r="H5" s="563" t="s">
        <v>604</v>
      </c>
      <c r="I5" s="564" t="s">
        <v>605</v>
      </c>
      <c r="K5" s="102"/>
    </row>
    <row r="6" spans="2:11" ht="16.5" customHeight="1">
      <c r="B6" s="67" t="s">
        <v>9</v>
      </c>
      <c r="C6" s="103">
        <f>+SUM(D6:I6)</f>
        <v>9474</v>
      </c>
      <c r="D6" s="103">
        <f t="shared" ref="D6:F6" si="0">+SUM(D7:D17)</f>
        <v>6002</v>
      </c>
      <c r="E6" s="103">
        <f t="shared" si="0"/>
        <v>933</v>
      </c>
      <c r="F6" s="103">
        <f t="shared" si="0"/>
        <v>395</v>
      </c>
      <c r="G6" s="103">
        <f>+SUM(G7:G17)</f>
        <v>1102.0000000000002</v>
      </c>
      <c r="H6" s="103">
        <f t="shared" ref="H6:I6" si="1">+SUM(H7:H17)</f>
        <v>531</v>
      </c>
      <c r="I6" s="104">
        <f t="shared" si="1"/>
        <v>511</v>
      </c>
      <c r="K6" s="102"/>
    </row>
    <row r="7" spans="2:11" ht="18.75" customHeight="1">
      <c r="B7" s="68" t="s">
        <v>90</v>
      </c>
      <c r="C7" s="106">
        <f>+SUM(D7:I7)</f>
        <v>5964</v>
      </c>
      <c r="D7" s="106">
        <v>3810</v>
      </c>
      <c r="E7" s="106">
        <v>539</v>
      </c>
      <c r="F7" s="106">
        <v>196</v>
      </c>
      <c r="G7" s="106">
        <v>770</v>
      </c>
      <c r="H7" s="106">
        <v>385</v>
      </c>
      <c r="I7" s="107">
        <v>264</v>
      </c>
    </row>
    <row r="8" spans="2:11" ht="18.75" customHeight="1">
      <c r="B8" s="68" t="s">
        <v>91</v>
      </c>
      <c r="C8" s="106">
        <f t="shared" ref="C8:C16" si="2">+SUM(D8:I8)</f>
        <v>1731</v>
      </c>
      <c r="D8" s="106">
        <v>1187</v>
      </c>
      <c r="E8" s="106">
        <v>83</v>
      </c>
      <c r="F8" s="106">
        <v>43</v>
      </c>
      <c r="G8" s="106">
        <v>190</v>
      </c>
      <c r="H8" s="106">
        <v>78</v>
      </c>
      <c r="I8" s="107">
        <v>150</v>
      </c>
    </row>
    <row r="9" spans="2:11" ht="18.75" customHeight="1">
      <c r="B9" s="68" t="s">
        <v>92</v>
      </c>
      <c r="C9" s="106">
        <f t="shared" si="2"/>
        <v>959</v>
      </c>
      <c r="D9" s="106">
        <v>479</v>
      </c>
      <c r="E9" s="106">
        <v>248</v>
      </c>
      <c r="F9" s="106">
        <v>107</v>
      </c>
      <c r="G9" s="106">
        <v>43</v>
      </c>
      <c r="H9" s="106">
        <v>26</v>
      </c>
      <c r="I9" s="107">
        <v>56</v>
      </c>
    </row>
    <row r="10" spans="2:11" ht="18.75" customHeight="1">
      <c r="B10" s="68" t="s">
        <v>93</v>
      </c>
      <c r="C10" s="106">
        <f t="shared" si="2"/>
        <v>191</v>
      </c>
      <c r="D10" s="106">
        <v>135</v>
      </c>
      <c r="E10" s="106">
        <v>2</v>
      </c>
      <c r="F10" s="106">
        <v>8</v>
      </c>
      <c r="G10" s="106">
        <v>33</v>
      </c>
      <c r="H10" s="106">
        <v>5</v>
      </c>
      <c r="I10" s="107">
        <v>8</v>
      </c>
    </row>
    <row r="11" spans="2:11" ht="18.75" customHeight="1">
      <c r="B11" s="68" t="s">
        <v>94</v>
      </c>
      <c r="C11" s="106">
        <f t="shared" si="2"/>
        <v>113</v>
      </c>
      <c r="D11" s="106">
        <v>40</v>
      </c>
      <c r="E11" s="106">
        <v>36</v>
      </c>
      <c r="F11" s="106">
        <v>30</v>
      </c>
      <c r="G11" s="106">
        <v>2</v>
      </c>
      <c r="H11" s="106">
        <v>4</v>
      </c>
      <c r="I11" s="107">
        <v>1</v>
      </c>
    </row>
    <row r="12" spans="2:11" ht="18.75" customHeight="1">
      <c r="B12" s="68" t="s">
        <v>95</v>
      </c>
      <c r="C12" s="106">
        <f t="shared" si="2"/>
        <v>37</v>
      </c>
      <c r="D12" s="106">
        <v>22</v>
      </c>
      <c r="E12" s="106">
        <v>8</v>
      </c>
      <c r="F12" s="106">
        <v>2</v>
      </c>
      <c r="G12" s="106">
        <v>2</v>
      </c>
      <c r="H12" s="106">
        <v>1</v>
      </c>
      <c r="I12" s="107">
        <v>2</v>
      </c>
    </row>
    <row r="13" spans="2:11" ht="18.75" customHeight="1">
      <c r="B13" s="68" t="s">
        <v>96</v>
      </c>
      <c r="C13" s="106">
        <f t="shared" si="2"/>
        <v>65</v>
      </c>
      <c r="D13" s="106">
        <v>50</v>
      </c>
      <c r="E13" s="106">
        <v>3</v>
      </c>
      <c r="F13" s="106">
        <v>1</v>
      </c>
      <c r="G13" s="106">
        <v>4</v>
      </c>
      <c r="H13" s="106">
        <v>5</v>
      </c>
      <c r="I13" s="107">
        <v>2</v>
      </c>
    </row>
    <row r="14" spans="2:11" ht="18.75" customHeight="1">
      <c r="B14" s="68" t="s">
        <v>97</v>
      </c>
      <c r="C14" s="106">
        <f t="shared" si="2"/>
        <v>9</v>
      </c>
      <c r="D14" s="106">
        <v>6</v>
      </c>
      <c r="E14" s="106">
        <v>0</v>
      </c>
      <c r="F14" s="106">
        <v>0</v>
      </c>
      <c r="G14" s="106">
        <v>0</v>
      </c>
      <c r="H14" s="106">
        <v>2</v>
      </c>
      <c r="I14" s="107">
        <v>1</v>
      </c>
    </row>
    <row r="15" spans="2:11" ht="18.75" customHeight="1">
      <c r="B15" s="68" t="s">
        <v>98</v>
      </c>
      <c r="C15" s="106">
        <f t="shared" si="2"/>
        <v>4</v>
      </c>
      <c r="D15" s="106">
        <v>3</v>
      </c>
      <c r="E15" s="106">
        <v>0</v>
      </c>
      <c r="F15" s="106">
        <v>0</v>
      </c>
      <c r="G15" s="106">
        <v>1</v>
      </c>
      <c r="H15" s="106">
        <v>0</v>
      </c>
      <c r="I15" s="107">
        <v>0</v>
      </c>
    </row>
    <row r="16" spans="2:11" ht="18.75" customHeight="1">
      <c r="B16" s="68" t="s">
        <v>99</v>
      </c>
      <c r="C16" s="106">
        <f t="shared" si="2"/>
        <v>15</v>
      </c>
      <c r="D16" s="106">
        <v>11</v>
      </c>
      <c r="E16" s="106">
        <v>0</v>
      </c>
      <c r="F16" s="106">
        <v>0</v>
      </c>
      <c r="G16" s="106">
        <v>1</v>
      </c>
      <c r="H16" s="106">
        <v>2</v>
      </c>
      <c r="I16" s="107">
        <v>1</v>
      </c>
    </row>
    <row r="17" spans="2:9" ht="15.75" thickBot="1">
      <c r="B17" s="71" t="s">
        <v>81</v>
      </c>
      <c r="C17" s="109">
        <f>+SUM(D17:I17)</f>
        <v>386.00000000000023</v>
      </c>
      <c r="D17" s="109">
        <v>259</v>
      </c>
      <c r="E17" s="109">
        <v>14</v>
      </c>
      <c r="F17" s="109">
        <v>8</v>
      </c>
      <c r="G17" s="109">
        <v>56.000000000000227</v>
      </c>
      <c r="H17" s="109">
        <v>23</v>
      </c>
      <c r="I17" s="110">
        <v>26</v>
      </c>
    </row>
    <row r="18" spans="2:9" ht="9" customHeight="1"/>
    <row r="19" spans="2:9" ht="24.75" customHeight="1">
      <c r="B19" s="618" t="s">
        <v>82</v>
      </c>
      <c r="C19" s="618"/>
      <c r="D19" s="618"/>
      <c r="E19" s="618"/>
      <c r="F19" s="618"/>
      <c r="G19" s="618"/>
      <c r="H19" s="618"/>
      <c r="I19" s="618"/>
    </row>
    <row r="22" spans="2:9" ht="15.75" thickBot="1"/>
    <row r="23" spans="2:9">
      <c r="B23" s="629" t="s">
        <v>89</v>
      </c>
      <c r="C23" s="631" t="s">
        <v>9</v>
      </c>
      <c r="D23"/>
      <c r="E23"/>
      <c r="F23"/>
    </row>
    <row r="24" spans="2:9">
      <c r="B24" s="630"/>
      <c r="C24" s="632"/>
      <c r="D24"/>
      <c r="E24"/>
      <c r="F24"/>
    </row>
    <row r="25" spans="2:9">
      <c r="B25" s="111" t="s">
        <v>9</v>
      </c>
      <c r="C25" s="112">
        <v>1</v>
      </c>
      <c r="D25"/>
      <c r="E25"/>
      <c r="F25"/>
    </row>
    <row r="26" spans="2:9">
      <c r="B26" s="113" t="s">
        <v>81</v>
      </c>
      <c r="C26" s="114">
        <v>4.0743086341566419E-2</v>
      </c>
      <c r="D26"/>
      <c r="E26"/>
      <c r="F26"/>
    </row>
    <row r="27" spans="2:9">
      <c r="B27" s="113" t="s">
        <v>99</v>
      </c>
      <c r="C27" s="114">
        <v>1.5832805573147563E-3</v>
      </c>
      <c r="D27"/>
      <c r="E27"/>
      <c r="F27"/>
    </row>
    <row r="28" spans="2:9">
      <c r="B28" s="113" t="s">
        <v>98</v>
      </c>
      <c r="C28" s="114">
        <v>4.2220814861726832E-4</v>
      </c>
      <c r="D28"/>
      <c r="E28"/>
      <c r="F28"/>
    </row>
    <row r="29" spans="2:9">
      <c r="B29" s="113" t="s">
        <v>97</v>
      </c>
      <c r="C29" s="114">
        <v>9.4996833438885367E-4</v>
      </c>
      <c r="D29"/>
      <c r="E29"/>
      <c r="F29"/>
    </row>
    <row r="30" spans="2:9">
      <c r="B30" s="113" t="s">
        <v>96</v>
      </c>
      <c r="C30" s="114">
        <v>6.8608824150306101E-3</v>
      </c>
      <c r="D30"/>
      <c r="E30"/>
      <c r="F30"/>
    </row>
    <row r="31" spans="2:9" ht="17.25" customHeight="1">
      <c r="B31" s="113" t="s">
        <v>95</v>
      </c>
      <c r="C31" s="114">
        <v>3.9054253747097317E-3</v>
      </c>
      <c r="D31"/>
      <c r="E31"/>
      <c r="F31"/>
    </row>
    <row r="32" spans="2:9">
      <c r="B32" s="113" t="s">
        <v>94</v>
      </c>
      <c r="C32" s="114">
        <v>1.192738019843783E-2</v>
      </c>
      <c r="D32"/>
      <c r="E32"/>
      <c r="F32"/>
    </row>
    <row r="33" spans="2:12">
      <c r="B33" s="113" t="s">
        <v>93</v>
      </c>
      <c r="C33" s="114">
        <v>2.0160439096474563E-2</v>
      </c>
      <c r="D33"/>
      <c r="E33"/>
      <c r="F33"/>
    </row>
    <row r="34" spans="2:12">
      <c r="B34" s="113" t="s">
        <v>92</v>
      </c>
      <c r="C34" s="114">
        <v>0.10122440363099008</v>
      </c>
      <c r="D34"/>
      <c r="E34"/>
      <c r="F34"/>
    </row>
    <row r="35" spans="2:12">
      <c r="B35" s="113" t="s">
        <v>91</v>
      </c>
      <c r="C35" s="114">
        <v>0.18271057631412285</v>
      </c>
      <c r="D35"/>
      <c r="E35"/>
      <c r="F35"/>
    </row>
    <row r="36" spans="2:12">
      <c r="B36" s="113" t="s">
        <v>90</v>
      </c>
      <c r="C36" s="114">
        <v>0.62951234958834701</v>
      </c>
      <c r="D36"/>
      <c r="E36"/>
      <c r="F36"/>
    </row>
    <row r="39" spans="2:12">
      <c r="B39"/>
      <c r="C39"/>
      <c r="D39"/>
      <c r="E39"/>
      <c r="F39"/>
      <c r="L39" s="75"/>
    </row>
    <row r="40" spans="2:12" ht="21" customHeight="1">
      <c r="B40"/>
      <c r="C40"/>
      <c r="D40"/>
      <c r="E40" s="618" t="s">
        <v>82</v>
      </c>
      <c r="F40" s="618"/>
      <c r="G40" s="618"/>
      <c r="H40" s="618"/>
      <c r="I40" s="618"/>
      <c r="J40" s="618"/>
      <c r="K40" s="618"/>
    </row>
    <row r="41" spans="2:12">
      <c r="B41"/>
      <c r="C41"/>
      <c r="D41"/>
      <c r="E41"/>
      <c r="F41"/>
    </row>
    <row r="42" spans="2:12">
      <c r="B42"/>
      <c r="C42"/>
      <c r="D42"/>
      <c r="E42"/>
      <c r="F42"/>
    </row>
    <row r="43" spans="2:12">
      <c r="B43"/>
      <c r="C43"/>
      <c r="D43"/>
      <c r="E43"/>
      <c r="F43"/>
    </row>
    <row r="44" spans="2:12">
      <c r="B44"/>
      <c r="C44"/>
      <c r="D44"/>
      <c r="E44"/>
      <c r="F44"/>
    </row>
    <row r="45" spans="2:12">
      <c r="B45"/>
      <c r="C45"/>
      <c r="D45"/>
      <c r="E45"/>
      <c r="F45"/>
    </row>
    <row r="46" spans="2:12">
      <c r="B46"/>
      <c r="C46"/>
      <c r="D46"/>
      <c r="E46"/>
      <c r="F46"/>
    </row>
    <row r="47" spans="2:12">
      <c r="B47"/>
      <c r="C47"/>
      <c r="D47"/>
      <c r="E47"/>
      <c r="F47"/>
    </row>
    <row r="48" spans="2:12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  <row r="52" spans="2:6">
      <c r="B52"/>
      <c r="C52"/>
      <c r="D52"/>
      <c r="E52"/>
      <c r="F52"/>
    </row>
    <row r="53" spans="2:6">
      <c r="B53"/>
      <c r="C53"/>
      <c r="D53"/>
      <c r="E53"/>
      <c r="F53"/>
    </row>
    <row r="54" spans="2:6">
      <c r="B54"/>
      <c r="C54"/>
      <c r="D54"/>
      <c r="E54"/>
      <c r="F54"/>
    </row>
    <row r="55" spans="2:6">
      <c r="B55"/>
      <c r="C55"/>
      <c r="D55"/>
      <c r="E55"/>
      <c r="F55"/>
    </row>
    <row r="56" spans="2:6" ht="15" customHeight="1">
      <c r="B56"/>
      <c r="C56"/>
      <c r="D56"/>
      <c r="E56"/>
      <c r="F56"/>
    </row>
    <row r="57" spans="2:6">
      <c r="B57"/>
      <c r="C57"/>
      <c r="D57"/>
      <c r="E57"/>
      <c r="F57"/>
    </row>
    <row r="58" spans="2:6">
      <c r="B58"/>
      <c r="C58"/>
      <c r="D58"/>
      <c r="E58"/>
      <c r="F58"/>
    </row>
    <row r="59" spans="2:6">
      <c r="B59"/>
      <c r="C59"/>
      <c r="D59"/>
      <c r="E59"/>
      <c r="F59"/>
    </row>
    <row r="60" spans="2:6">
      <c r="B60"/>
      <c r="C60"/>
      <c r="D60"/>
      <c r="E60"/>
      <c r="F60"/>
    </row>
    <row r="61" spans="2:6">
      <c r="B61"/>
      <c r="C61"/>
      <c r="D61"/>
      <c r="E61"/>
      <c r="F61"/>
    </row>
    <row r="62" spans="2:6">
      <c r="B62"/>
      <c r="C62"/>
      <c r="D62"/>
      <c r="E62"/>
      <c r="F62"/>
    </row>
    <row r="63" spans="2:6">
      <c r="B63"/>
      <c r="C63"/>
      <c r="D63"/>
      <c r="E63"/>
      <c r="F63"/>
    </row>
    <row r="64" spans="2:6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  <row r="69" spans="2:6">
      <c r="B69"/>
      <c r="C69"/>
      <c r="D69"/>
      <c r="E69"/>
      <c r="F69"/>
    </row>
    <row r="70" spans="2:6">
      <c r="B70"/>
      <c r="C70"/>
      <c r="D70"/>
      <c r="E70"/>
      <c r="F70"/>
    </row>
    <row r="71" spans="2:6">
      <c r="B71"/>
      <c r="C71"/>
      <c r="D71"/>
      <c r="E71"/>
      <c r="F71"/>
    </row>
    <row r="72" spans="2:6">
      <c r="B72"/>
      <c r="C72"/>
      <c r="D72"/>
      <c r="E72"/>
      <c r="F72"/>
    </row>
    <row r="73" spans="2:6">
      <c r="B73"/>
      <c r="C73"/>
      <c r="D73"/>
      <c r="E73"/>
      <c r="F73"/>
    </row>
    <row r="74" spans="2:6">
      <c r="B74"/>
      <c r="C74"/>
      <c r="D74"/>
      <c r="E74"/>
      <c r="F74"/>
    </row>
    <row r="75" spans="2:6">
      <c r="B75"/>
      <c r="C75"/>
      <c r="D75"/>
      <c r="E75"/>
      <c r="F75"/>
    </row>
    <row r="76" spans="2:6">
      <c r="B76"/>
      <c r="C76"/>
      <c r="D76"/>
      <c r="E76"/>
      <c r="F76"/>
    </row>
    <row r="77" spans="2:6">
      <c r="B77"/>
      <c r="C77"/>
      <c r="D77"/>
      <c r="E77"/>
      <c r="F77"/>
    </row>
    <row r="78" spans="2:6">
      <c r="B78"/>
      <c r="C78"/>
      <c r="D78"/>
      <c r="E78"/>
      <c r="F78"/>
    </row>
    <row r="79" spans="2:6">
      <c r="B79"/>
      <c r="C79"/>
      <c r="D79"/>
      <c r="E79"/>
      <c r="F79"/>
    </row>
    <row r="80" spans="2:6">
      <c r="B80"/>
      <c r="C80"/>
      <c r="D80"/>
      <c r="E80"/>
      <c r="F80"/>
    </row>
    <row r="81" spans="2:6">
      <c r="B81"/>
      <c r="C81"/>
      <c r="D81"/>
      <c r="E81"/>
      <c r="F81"/>
    </row>
  </sheetData>
  <mergeCells count="10">
    <mergeCell ref="E40:K40"/>
    <mergeCell ref="B23:B24"/>
    <mergeCell ref="C23:C24"/>
    <mergeCell ref="B1:I1"/>
    <mergeCell ref="B2:I2"/>
    <mergeCell ref="B3:J3"/>
    <mergeCell ref="B4:B5"/>
    <mergeCell ref="C4:C5"/>
    <mergeCell ref="D4:I4"/>
    <mergeCell ref="B19:I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N69"/>
  <sheetViews>
    <sheetView showGridLines="0" workbookViewId="0">
      <selection activeCell="J54" sqref="J54"/>
    </sheetView>
  </sheetViews>
  <sheetFormatPr baseColWidth="10" defaultRowHeight="15"/>
  <cols>
    <col min="1" max="1" width="3" customWidth="1"/>
    <col min="2" max="2" width="26" bestFit="1" customWidth="1"/>
    <col min="3" max="3" width="14.140625" customWidth="1"/>
    <col min="4" max="6" width="12.85546875" customWidth="1"/>
    <col min="8" max="8" width="17.7109375" bestFit="1" customWidth="1"/>
  </cols>
  <sheetData>
    <row r="1" spans="2:9">
      <c r="B1" s="615" t="s">
        <v>183</v>
      </c>
      <c r="C1" s="615"/>
      <c r="D1" s="615"/>
      <c r="E1" s="615"/>
      <c r="F1" s="615"/>
      <c r="G1" s="188"/>
      <c r="H1" s="188"/>
      <c r="I1" s="188"/>
    </row>
    <row r="2" spans="2:9">
      <c r="B2" s="619" t="s">
        <v>180</v>
      </c>
      <c r="C2" s="619"/>
      <c r="D2" s="619"/>
      <c r="E2" s="619"/>
      <c r="F2" s="619"/>
      <c r="G2" s="189"/>
      <c r="H2" s="189"/>
      <c r="I2" s="189"/>
    </row>
    <row r="3" spans="2:9" ht="15.75" thickBot="1"/>
    <row r="4" spans="2:9" ht="15.75" thickBot="1">
      <c r="B4" s="678" t="s">
        <v>6</v>
      </c>
      <c r="C4" s="622" t="s">
        <v>9</v>
      </c>
      <c r="D4" s="640" t="s">
        <v>84</v>
      </c>
      <c r="E4" s="641"/>
      <c r="F4" s="641"/>
      <c r="G4" s="190"/>
    </row>
    <row r="5" spans="2:9" ht="24.75" thickBot="1">
      <c r="B5" s="679"/>
      <c r="C5" s="636"/>
      <c r="D5" s="191" t="s">
        <v>85</v>
      </c>
      <c r="E5" s="184" t="s">
        <v>86</v>
      </c>
      <c r="F5" s="184" t="s">
        <v>87</v>
      </c>
    </row>
    <row r="6" spans="2:9">
      <c r="B6" s="192" t="s">
        <v>9</v>
      </c>
      <c r="C6" s="193">
        <f t="shared" ref="C6:C15" si="0">+SUM(D6:F6)</f>
        <v>60478.999999999993</v>
      </c>
      <c r="D6" s="194">
        <f>+SUM(D7:D15)</f>
        <v>44772.855971305376</v>
      </c>
      <c r="E6" s="194">
        <f t="shared" ref="E6:F6" si="1">+SUM(E7:E15)</f>
        <v>12026.00619348536</v>
      </c>
      <c r="F6" s="194">
        <f t="shared" si="1"/>
        <v>3680.1378352092584</v>
      </c>
      <c r="G6" s="190"/>
    </row>
    <row r="7" spans="2:9" ht="15.75" customHeight="1">
      <c r="B7" s="195" t="s">
        <v>2</v>
      </c>
      <c r="C7" s="196">
        <f t="shared" si="0"/>
        <v>46348.999999999993</v>
      </c>
      <c r="D7" s="197">
        <v>33761.051185531323</v>
      </c>
      <c r="E7" s="197">
        <v>9479.5657234337141</v>
      </c>
      <c r="F7" s="197">
        <v>3108.3830910349602</v>
      </c>
      <c r="G7" s="190"/>
    </row>
    <row r="8" spans="2:9" ht="15.75" customHeight="1">
      <c r="B8" s="195" t="s">
        <v>163</v>
      </c>
      <c r="C8" s="196">
        <f t="shared" si="0"/>
        <v>3096.9999999999995</v>
      </c>
      <c r="D8" s="197">
        <v>2219.433279483037</v>
      </c>
      <c r="E8" s="197">
        <v>742.47948303715668</v>
      </c>
      <c r="F8" s="198">
        <v>135.08723747980613</v>
      </c>
    </row>
    <row r="9" spans="2:9" ht="15.75" customHeight="1">
      <c r="B9" s="195" t="s">
        <v>169</v>
      </c>
      <c r="C9" s="196">
        <f t="shared" si="0"/>
        <v>721</v>
      </c>
      <c r="D9" s="197">
        <v>593.46935933147631</v>
      </c>
      <c r="E9" s="197">
        <v>81.33844011142061</v>
      </c>
      <c r="F9" s="197">
        <v>46.192200557103064</v>
      </c>
      <c r="G9" s="190"/>
    </row>
    <row r="10" spans="2:9" ht="15.75" customHeight="1">
      <c r="B10" s="195" t="s">
        <v>168</v>
      </c>
      <c r="C10" s="196">
        <f t="shared" si="0"/>
        <v>1436.9999999999998</v>
      </c>
      <c r="D10" s="197">
        <v>1206.6794425087107</v>
      </c>
      <c r="E10" s="197">
        <v>155.21602787456445</v>
      </c>
      <c r="F10" s="198">
        <v>75.104529616724733</v>
      </c>
    </row>
    <row r="11" spans="2:9" ht="15.75" customHeight="1">
      <c r="B11" s="195" t="s">
        <v>164</v>
      </c>
      <c r="C11" s="196">
        <f t="shared" si="0"/>
        <v>2977.9999999999995</v>
      </c>
      <c r="D11" s="197">
        <v>2530.2939189189187</v>
      </c>
      <c r="E11" s="197">
        <v>363.19527027027027</v>
      </c>
      <c r="F11" s="197">
        <v>84.51081081081081</v>
      </c>
      <c r="G11" s="190"/>
    </row>
    <row r="12" spans="2:9" ht="15.75" customHeight="1">
      <c r="B12" s="195" t="s">
        <v>165</v>
      </c>
      <c r="C12" s="196">
        <f t="shared" si="0"/>
        <v>1968</v>
      </c>
      <c r="D12" s="197">
        <v>1536.3419847328244</v>
      </c>
      <c r="E12" s="197">
        <v>352.53740458015267</v>
      </c>
      <c r="F12" s="197">
        <v>79.120610687022904</v>
      </c>
      <c r="G12" s="190"/>
    </row>
    <row r="13" spans="2:9">
      <c r="B13" s="195" t="s">
        <v>167</v>
      </c>
      <c r="C13" s="196">
        <f t="shared" si="0"/>
        <v>1757</v>
      </c>
      <c r="D13" s="197">
        <v>1358.86700913242</v>
      </c>
      <c r="E13" s="197">
        <v>327.9332191780822</v>
      </c>
      <c r="F13" s="198">
        <v>70.199771689497723</v>
      </c>
    </row>
    <row r="14" spans="2:9">
      <c r="B14" s="195" t="s">
        <v>166</v>
      </c>
      <c r="C14" s="196">
        <f t="shared" si="0"/>
        <v>1933.9999999999977</v>
      </c>
      <c r="D14" s="197">
        <v>1342.7197916666651</v>
      </c>
      <c r="E14" s="197">
        <v>516.74062499999934</v>
      </c>
      <c r="F14" s="197">
        <v>74.53958333333324</v>
      </c>
      <c r="G14" s="190"/>
    </row>
    <row r="15" spans="2:9" ht="15.75" thickBot="1">
      <c r="B15" s="199" t="s">
        <v>170</v>
      </c>
      <c r="C15" s="200">
        <f t="shared" si="0"/>
        <v>238</v>
      </c>
      <c r="D15" s="201">
        <v>224</v>
      </c>
      <c r="E15" s="201">
        <v>7</v>
      </c>
      <c r="F15" s="201">
        <v>7</v>
      </c>
      <c r="G15" s="190"/>
    </row>
    <row r="16" spans="2:9" ht="8.25" customHeight="1"/>
    <row r="17" spans="2:14" ht="22.5" customHeight="1">
      <c r="B17" s="628"/>
      <c r="C17" s="628"/>
      <c r="D17" s="628"/>
      <c r="E17" s="628"/>
      <c r="F17" s="628"/>
      <c r="G17" s="74"/>
    </row>
    <row r="18" spans="2:14">
      <c r="B18" s="75"/>
    </row>
    <row r="19" spans="2:14" ht="15.75" thickBot="1">
      <c r="B19" s="75"/>
    </row>
    <row r="20" spans="2:14" ht="15.75" thickBot="1">
      <c r="B20" s="680" t="s">
        <v>6</v>
      </c>
      <c r="C20" s="631" t="s">
        <v>9</v>
      </c>
      <c r="D20" s="683" t="s">
        <v>84</v>
      </c>
      <c r="E20" s="684"/>
      <c r="F20" s="684"/>
      <c r="G20" s="190"/>
    </row>
    <row r="21" spans="2:14" ht="24.75" thickBot="1">
      <c r="B21" s="681"/>
      <c r="C21" s="682"/>
      <c r="D21" s="202" t="s">
        <v>85</v>
      </c>
      <c r="E21" s="203" t="s">
        <v>86</v>
      </c>
      <c r="F21" s="203" t="s">
        <v>87</v>
      </c>
    </row>
    <row r="22" spans="2:14">
      <c r="B22" s="192" t="s">
        <v>9</v>
      </c>
      <c r="C22" s="204">
        <f t="shared" ref="C22:C31" si="2">+SUM(D22:F22)</f>
        <v>1</v>
      </c>
      <c r="D22" s="204">
        <f>+D6/$C$6</f>
        <v>0.74030417122150471</v>
      </c>
      <c r="E22" s="204">
        <f t="shared" ref="E22:F22" si="3">+E6/$C$6</f>
        <v>0.19884598279543911</v>
      </c>
      <c r="F22" s="205">
        <f t="shared" si="3"/>
        <v>6.0849845983056247E-2</v>
      </c>
    </row>
    <row r="23" spans="2:14">
      <c r="B23" s="195" t="s">
        <v>2</v>
      </c>
      <c r="C23" s="206">
        <f t="shared" si="2"/>
        <v>1</v>
      </c>
      <c r="D23" s="206">
        <f>+D7/$C$7</f>
        <v>0.72840948425060581</v>
      </c>
      <c r="E23" s="206">
        <f t="shared" ref="E23:F23" si="4">+E7/$C$7</f>
        <v>0.20452578746971273</v>
      </c>
      <c r="F23" s="206">
        <f t="shared" si="4"/>
        <v>6.706472827968156E-2</v>
      </c>
      <c r="G23" s="190"/>
    </row>
    <row r="24" spans="2:14" ht="21" customHeight="1">
      <c r="B24" s="195" t="s">
        <v>163</v>
      </c>
      <c r="C24" s="206">
        <f t="shared" si="2"/>
        <v>1.0000000000000002</v>
      </c>
      <c r="D24" s="206">
        <f>+D8/$C$8</f>
        <v>0.71663974151857845</v>
      </c>
      <c r="E24" s="206">
        <f t="shared" ref="E24:F24" si="5">+E8/$C$8</f>
        <v>0.23974151857835221</v>
      </c>
      <c r="F24" s="206">
        <f t="shared" si="5"/>
        <v>4.361873990306947E-2</v>
      </c>
      <c r="G24" s="190"/>
      <c r="I24" s="628"/>
      <c r="J24" s="628"/>
      <c r="K24" s="628"/>
      <c r="L24" s="628"/>
      <c r="M24" s="628"/>
      <c r="N24" s="628"/>
    </row>
    <row r="25" spans="2:14">
      <c r="B25" s="195" t="s">
        <v>169</v>
      </c>
      <c r="C25" s="206">
        <f t="shared" si="2"/>
        <v>1</v>
      </c>
      <c r="D25" s="206">
        <f>+D9/$C$9</f>
        <v>0.82311977715877438</v>
      </c>
      <c r="E25" s="206">
        <f t="shared" ref="E25:F25" si="6">+E9/$C$9</f>
        <v>0.11281337047353759</v>
      </c>
      <c r="F25" s="206">
        <f t="shared" si="6"/>
        <v>6.4066852367688026E-2</v>
      </c>
      <c r="G25" s="190"/>
    </row>
    <row r="26" spans="2:14">
      <c r="B26" s="195" t="s">
        <v>168</v>
      </c>
      <c r="C26" s="206">
        <f t="shared" si="2"/>
        <v>1</v>
      </c>
      <c r="D26" s="206">
        <f>+D10/$C$10</f>
        <v>0.83972125435540079</v>
      </c>
      <c r="E26" s="206">
        <f t="shared" ref="E26:F26" si="7">+E10/$C$10</f>
        <v>0.10801393728222997</v>
      </c>
      <c r="F26" s="206">
        <f t="shared" si="7"/>
        <v>5.2264808362369339E-2</v>
      </c>
      <c r="G26" s="190"/>
    </row>
    <row r="27" spans="2:14">
      <c r="B27" s="195" t="s">
        <v>164</v>
      </c>
      <c r="C27" s="206">
        <f t="shared" si="2"/>
        <v>1.0000000000000002</v>
      </c>
      <c r="D27" s="206">
        <f>+D11/$C$11</f>
        <v>0.84966216216216228</v>
      </c>
      <c r="E27" s="206">
        <f t="shared" ref="E27:F27" si="8">+E11/$C$11</f>
        <v>0.12195945945945948</v>
      </c>
      <c r="F27" s="207">
        <f t="shared" si="8"/>
        <v>2.8378378378378383E-2</v>
      </c>
    </row>
    <row r="28" spans="2:14">
      <c r="B28" s="195" t="s">
        <v>165</v>
      </c>
      <c r="C28" s="206">
        <f t="shared" si="2"/>
        <v>1</v>
      </c>
      <c r="D28" s="206">
        <f>+D12/$C$12</f>
        <v>0.78066157760814248</v>
      </c>
      <c r="E28" s="206">
        <f t="shared" ref="E28:F28" si="9">+E12/$C$12</f>
        <v>0.17913486005089058</v>
      </c>
      <c r="F28" s="206">
        <f t="shared" si="9"/>
        <v>4.020356234096692E-2</v>
      </c>
      <c r="G28" s="190"/>
    </row>
    <row r="29" spans="2:14">
      <c r="B29" s="195" t="s">
        <v>167</v>
      </c>
      <c r="C29" s="206">
        <f t="shared" si="2"/>
        <v>1</v>
      </c>
      <c r="D29" s="206">
        <f>+D13/$C$13</f>
        <v>0.77340182648401823</v>
      </c>
      <c r="E29" s="206">
        <f t="shared" ref="E29:F29" si="10">+E13/$C$13</f>
        <v>0.18664383561643835</v>
      </c>
      <c r="F29" s="206">
        <f t="shared" si="10"/>
        <v>3.9954337899543384E-2</v>
      </c>
      <c r="G29" s="190"/>
    </row>
    <row r="30" spans="2:14">
      <c r="B30" s="195" t="s">
        <v>166</v>
      </c>
      <c r="C30" s="206">
        <f t="shared" si="2"/>
        <v>1</v>
      </c>
      <c r="D30" s="206">
        <f>+D14/$C$14</f>
        <v>0.69427083333333328</v>
      </c>
      <c r="E30" s="206">
        <f>+E14/$C$14</f>
        <v>0.26718749999999997</v>
      </c>
      <c r="F30" s="206">
        <f>+F14/$C$14</f>
        <v>3.8541666666666662E-2</v>
      </c>
      <c r="G30" s="190"/>
    </row>
    <row r="31" spans="2:14" ht="15.75" thickBot="1">
      <c r="B31" s="199" t="s">
        <v>170</v>
      </c>
      <c r="C31" s="208">
        <f t="shared" si="2"/>
        <v>1</v>
      </c>
      <c r="D31" s="208">
        <f>+D15/$C$15</f>
        <v>0.94117647058823528</v>
      </c>
      <c r="E31" s="208">
        <f t="shared" ref="E31:F31" si="11">+E15/$C$15</f>
        <v>2.9411764705882353E-2</v>
      </c>
      <c r="F31" s="208">
        <f t="shared" si="11"/>
        <v>2.9411764705882353E-2</v>
      </c>
      <c r="G31" s="190"/>
    </row>
    <row r="32" spans="2:14" ht="39" customHeight="1" thickBot="1">
      <c r="B32" s="209"/>
      <c r="C32" s="196"/>
      <c r="D32" s="206"/>
      <c r="E32" s="206"/>
      <c r="F32" s="206"/>
      <c r="H32" s="631" t="s">
        <v>6</v>
      </c>
      <c r="I32" s="631" t="s">
        <v>9</v>
      </c>
      <c r="J32" s="684"/>
      <c r="K32" s="684"/>
      <c r="L32" s="685"/>
    </row>
    <row r="33" spans="2:12" ht="24.75" thickBot="1">
      <c r="B33" s="209"/>
      <c r="C33" s="196"/>
      <c r="D33" s="206"/>
      <c r="E33" s="206"/>
      <c r="F33" s="206"/>
      <c r="H33" s="682"/>
      <c r="I33" s="682"/>
      <c r="J33" s="203" t="s">
        <v>87</v>
      </c>
      <c r="K33" s="203" t="s">
        <v>86</v>
      </c>
      <c r="L33" s="210" t="s">
        <v>85</v>
      </c>
    </row>
    <row r="34" spans="2:12">
      <c r="H34" s="211" t="s">
        <v>9</v>
      </c>
      <c r="I34" s="212">
        <f t="shared" ref="I34:I43" si="12">+SUM(J34:L34)</f>
        <v>1</v>
      </c>
      <c r="J34" s="204">
        <f>+F6/C6</f>
        <v>6.0849845983056247E-2</v>
      </c>
      <c r="K34" s="204">
        <f>+E6/C6</f>
        <v>0.19884598279543911</v>
      </c>
      <c r="L34" s="213">
        <f>+D6/C6</f>
        <v>0.74030417122150471</v>
      </c>
    </row>
    <row r="35" spans="2:12" ht="15.75" thickBot="1">
      <c r="H35" s="214" t="s">
        <v>170</v>
      </c>
      <c r="I35" s="208">
        <f t="shared" si="12"/>
        <v>1</v>
      </c>
      <c r="J35" s="208">
        <f>+F15/C15</f>
        <v>2.9411764705882353E-2</v>
      </c>
      <c r="K35" s="208">
        <f>+E15/C15</f>
        <v>2.9411764705882353E-2</v>
      </c>
      <c r="L35" s="215">
        <f>+D15/C15</f>
        <v>0.94117647058823528</v>
      </c>
    </row>
    <row r="36" spans="2:12" ht="17.25" customHeight="1">
      <c r="H36" s="216" t="s">
        <v>166</v>
      </c>
      <c r="I36" s="206">
        <f t="shared" si="12"/>
        <v>0.99999999999999989</v>
      </c>
      <c r="J36" s="206">
        <f>+F14/C14</f>
        <v>3.8541666666666662E-2</v>
      </c>
      <c r="K36" s="206">
        <f>+E14/C14</f>
        <v>0.26718749999999997</v>
      </c>
      <c r="L36" s="217">
        <f>+D14/C14</f>
        <v>0.69427083333333328</v>
      </c>
    </row>
    <row r="37" spans="2:12" ht="23.25" customHeight="1">
      <c r="H37" s="216" t="s">
        <v>167</v>
      </c>
      <c r="I37" s="206">
        <f t="shared" si="12"/>
        <v>1</v>
      </c>
      <c r="J37" s="206">
        <f>+F13/C13</f>
        <v>3.9954337899543384E-2</v>
      </c>
      <c r="K37" s="206">
        <f>+E13/C13</f>
        <v>0.18664383561643835</v>
      </c>
      <c r="L37" s="217">
        <f>+D13/C13</f>
        <v>0.77340182648401823</v>
      </c>
    </row>
    <row r="38" spans="2:12">
      <c r="H38" s="216" t="s">
        <v>165</v>
      </c>
      <c r="I38" s="206">
        <f t="shared" si="12"/>
        <v>1</v>
      </c>
      <c r="J38" s="206">
        <f>+F12/C12</f>
        <v>4.020356234096692E-2</v>
      </c>
      <c r="K38" s="206">
        <f>+E12/C12</f>
        <v>0.17913486005089058</v>
      </c>
      <c r="L38" s="217">
        <f>+D12/C12</f>
        <v>0.78066157760814248</v>
      </c>
    </row>
    <row r="39" spans="2:12">
      <c r="H39" s="216" t="s">
        <v>164</v>
      </c>
      <c r="I39" s="206">
        <f t="shared" si="12"/>
        <v>1.0000000000000002</v>
      </c>
      <c r="J39" s="206">
        <f>+F11/C11</f>
        <v>2.8378378378378383E-2</v>
      </c>
      <c r="K39" s="206">
        <f>+E11/C11</f>
        <v>0.12195945945945948</v>
      </c>
      <c r="L39" s="217">
        <f>+D11/C11</f>
        <v>0.84966216216216228</v>
      </c>
    </row>
    <row r="40" spans="2:12">
      <c r="H40" s="216" t="s">
        <v>168</v>
      </c>
      <c r="I40" s="206">
        <f t="shared" si="12"/>
        <v>1</v>
      </c>
      <c r="J40" s="206">
        <f>+F10/C10</f>
        <v>5.2264808362369339E-2</v>
      </c>
      <c r="K40" s="206">
        <f>+E10/C10</f>
        <v>0.10801393728222997</v>
      </c>
      <c r="L40" s="217">
        <f>+D10/C10</f>
        <v>0.83972125435540079</v>
      </c>
    </row>
    <row r="41" spans="2:12">
      <c r="H41" s="216" t="s">
        <v>169</v>
      </c>
      <c r="I41" s="206">
        <f t="shared" si="12"/>
        <v>1</v>
      </c>
      <c r="J41" s="206">
        <f>+F9/C9</f>
        <v>6.4066852367688026E-2</v>
      </c>
      <c r="K41" s="206">
        <f>+E9/C9</f>
        <v>0.11281337047353759</v>
      </c>
      <c r="L41" s="217">
        <f>+D9/C9</f>
        <v>0.82311977715877438</v>
      </c>
    </row>
    <row r="42" spans="2:12">
      <c r="H42" s="216" t="s">
        <v>163</v>
      </c>
      <c r="I42" s="206">
        <f t="shared" si="12"/>
        <v>1</v>
      </c>
      <c r="J42" s="206">
        <f>+F8/C8</f>
        <v>4.361873990306947E-2</v>
      </c>
      <c r="K42" s="206">
        <f>+E8/C8</f>
        <v>0.23974151857835221</v>
      </c>
      <c r="L42" s="217">
        <f>+D8/C8</f>
        <v>0.71663974151857845</v>
      </c>
    </row>
    <row r="43" spans="2:12" ht="15.75" thickBot="1">
      <c r="H43" s="214" t="s">
        <v>2</v>
      </c>
      <c r="I43" s="208">
        <f t="shared" si="12"/>
        <v>1</v>
      </c>
      <c r="J43" s="208">
        <f>+F7/C7</f>
        <v>6.706472827968156E-2</v>
      </c>
      <c r="K43" s="208">
        <f>+E7/C7</f>
        <v>0.20452578746971273</v>
      </c>
      <c r="L43" s="215">
        <f>+D7/C7</f>
        <v>0.72840948425060581</v>
      </c>
    </row>
    <row r="58" spans="2:7" ht="24.75" customHeight="1">
      <c r="B58" s="618"/>
      <c r="C58" s="618"/>
      <c r="D58" s="618"/>
      <c r="E58" s="618"/>
      <c r="F58" s="618"/>
      <c r="G58" s="54"/>
    </row>
    <row r="60" spans="2:7" ht="15.75" customHeight="1"/>
    <row r="63" spans="2:7" ht="19.5" customHeight="1"/>
    <row r="64" spans="2:7" ht="19.5" customHeight="1"/>
    <row r="65" ht="19.5" customHeight="1"/>
    <row r="66" ht="19.5" customHeight="1"/>
    <row r="67" ht="19.5" customHeight="1"/>
    <row r="68" ht="19.5" customHeight="1"/>
    <row r="69" ht="19.5" customHeight="1"/>
  </sheetData>
  <mergeCells count="14">
    <mergeCell ref="B58:F58"/>
    <mergeCell ref="B20:B21"/>
    <mergeCell ref="C20:C21"/>
    <mergeCell ref="D20:F20"/>
    <mergeCell ref="I24:N24"/>
    <mergeCell ref="H32:H33"/>
    <mergeCell ref="I32:I33"/>
    <mergeCell ref="J32:L32"/>
    <mergeCell ref="B17:F17"/>
    <mergeCell ref="B1:F1"/>
    <mergeCell ref="B2:F2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9:L10"/>
  <sheetViews>
    <sheetView workbookViewId="0">
      <selection activeCell="F9" sqref="F9:L10"/>
    </sheetView>
  </sheetViews>
  <sheetFormatPr baseColWidth="10" defaultRowHeight="15"/>
  <cols>
    <col min="1" max="16384" width="11.42578125" style="1"/>
  </cols>
  <sheetData>
    <row r="9" spans="6:12" ht="59.25">
      <c r="F9" s="613" t="s">
        <v>4</v>
      </c>
      <c r="G9" s="613"/>
      <c r="H9" s="613"/>
      <c r="I9" s="613"/>
      <c r="J9" s="613"/>
      <c r="K9" s="613"/>
      <c r="L9" s="613"/>
    </row>
    <row r="10" spans="6:12" ht="61.5">
      <c r="F10" s="8"/>
      <c r="G10" s="614" t="s">
        <v>484</v>
      </c>
      <c r="H10" s="614"/>
      <c r="I10" s="614"/>
      <c r="J10" s="614"/>
      <c r="K10" s="614"/>
      <c r="L10" s="8"/>
    </row>
  </sheetData>
  <mergeCells count="2">
    <mergeCell ref="F9:L9"/>
    <mergeCell ref="G10:K10"/>
  </mergeCells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>
  <dimension ref="B2:L15"/>
  <sheetViews>
    <sheetView showGridLines="0" workbookViewId="0">
      <selection activeCell="M20" sqref="M20"/>
    </sheetView>
  </sheetViews>
  <sheetFormatPr baseColWidth="10" defaultRowHeight="15"/>
  <cols>
    <col min="2" max="2" width="25.140625" customWidth="1"/>
    <col min="3" max="4" width="18.7109375" customWidth="1"/>
  </cols>
  <sheetData>
    <row r="2" spans="2:12">
      <c r="B2" s="615" t="s">
        <v>645</v>
      </c>
      <c r="C2" s="615"/>
      <c r="D2" s="615"/>
    </row>
    <row r="3" spans="2:12">
      <c r="B3" s="619" t="s">
        <v>615</v>
      </c>
      <c r="C3" s="619"/>
      <c r="D3" s="619"/>
    </row>
    <row r="4" spans="2:12" ht="15.75" thickBot="1">
      <c r="B4" s="9"/>
      <c r="C4" s="9"/>
      <c r="D4" s="9"/>
      <c r="E4" s="10"/>
    </row>
    <row r="5" spans="2:12" ht="15.75" thickBot="1">
      <c r="B5" s="583" t="s">
        <v>6</v>
      </c>
      <c r="C5" s="584" t="s">
        <v>7</v>
      </c>
      <c r="D5" s="585" t="s">
        <v>8</v>
      </c>
      <c r="E5" s="10"/>
    </row>
    <row r="6" spans="2:12" ht="19.5" customHeight="1">
      <c r="B6" s="355" t="s">
        <v>9</v>
      </c>
      <c r="C6" s="586">
        <f>+SUM(C7:C11)</f>
        <v>10755</v>
      </c>
      <c r="D6" s="587">
        <f>+SUM(D7:D11)</f>
        <v>1</v>
      </c>
      <c r="E6" s="176"/>
    </row>
    <row r="7" spans="2:12" ht="19.5" customHeight="1">
      <c r="B7" s="131" t="s">
        <v>484</v>
      </c>
      <c r="C7" s="588">
        <v>2914</v>
      </c>
      <c r="D7" s="589">
        <f>C7/$C$6</f>
        <v>0.27094374709437469</v>
      </c>
      <c r="E7" s="176"/>
      <c r="F7" s="76"/>
    </row>
    <row r="8" spans="2:12" ht="19.5" customHeight="1">
      <c r="B8" s="131" t="s">
        <v>616</v>
      </c>
      <c r="C8" s="588">
        <v>2374</v>
      </c>
      <c r="D8" s="589">
        <f>C8/$C$6</f>
        <v>0.22073454207345422</v>
      </c>
      <c r="E8" s="176"/>
      <c r="F8" s="76"/>
    </row>
    <row r="9" spans="2:12" ht="19.5" customHeight="1">
      <c r="B9" s="131" t="s">
        <v>617</v>
      </c>
      <c r="C9" s="588">
        <v>2242</v>
      </c>
      <c r="D9" s="589">
        <f>C9/$C$6</f>
        <v>0.20846118084611809</v>
      </c>
      <c r="E9" s="176"/>
      <c r="F9" s="76"/>
    </row>
    <row r="10" spans="2:12" ht="19.5" customHeight="1">
      <c r="B10" s="131" t="s">
        <v>618</v>
      </c>
      <c r="C10" s="588">
        <v>2140</v>
      </c>
      <c r="D10" s="589">
        <f>C10/$C$6</f>
        <v>0.19897721989772199</v>
      </c>
      <c r="E10" s="176"/>
      <c r="F10" s="76"/>
    </row>
    <row r="11" spans="2:12" ht="15.75" thickBot="1">
      <c r="B11" s="180" t="s">
        <v>619</v>
      </c>
      <c r="C11" s="590">
        <v>1085</v>
      </c>
      <c r="D11" s="591">
        <f>C11/$C$6</f>
        <v>0.10088331008833101</v>
      </c>
      <c r="E11" s="176"/>
      <c r="F11" s="76"/>
    </row>
    <row r="14" spans="2:12">
      <c r="B14" s="615" t="s">
        <v>620</v>
      </c>
      <c r="C14" s="615"/>
      <c r="D14" s="615"/>
      <c r="E14" s="615"/>
      <c r="F14" s="615"/>
      <c r="G14" s="615"/>
      <c r="H14" s="615"/>
      <c r="I14" s="615"/>
      <c r="J14" s="615"/>
      <c r="K14" s="615"/>
      <c r="L14" s="615"/>
    </row>
    <row r="15" spans="2:12">
      <c r="B15" s="619" t="s">
        <v>621</v>
      </c>
      <c r="C15" s="619"/>
      <c r="D15" s="619"/>
      <c r="E15" s="619"/>
      <c r="F15" s="619"/>
      <c r="G15" s="619"/>
      <c r="H15" s="619"/>
      <c r="I15" s="619"/>
      <c r="J15" s="619"/>
      <c r="K15" s="619"/>
      <c r="L15" s="619"/>
    </row>
  </sheetData>
  <mergeCells count="4">
    <mergeCell ref="B2:D2"/>
    <mergeCell ref="B3:D3"/>
    <mergeCell ref="B14:L14"/>
    <mergeCell ref="B15:L15"/>
  </mergeCells>
  <pageMargins left="0.7" right="0.7" top="0.75" bottom="0.75" header="0.3" footer="0.3"/>
  <pageSetup orientation="portrait" r:id="rId1"/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>
  <dimension ref="B1:Q65"/>
  <sheetViews>
    <sheetView showGridLines="0" topLeftCell="D19" workbookViewId="0">
      <selection activeCell="O20" sqref="O20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6" max="6" width="12.7109375" customWidth="1"/>
    <col min="10" max="10" width="18.28515625" customWidth="1"/>
  </cols>
  <sheetData>
    <row r="1" spans="2:11">
      <c r="B1" s="615" t="s">
        <v>646</v>
      </c>
      <c r="C1" s="615"/>
      <c r="D1" s="615"/>
      <c r="E1" s="615"/>
      <c r="F1" s="615"/>
      <c r="G1" s="615"/>
      <c r="H1" s="615"/>
      <c r="I1" s="443"/>
    </row>
    <row r="2" spans="2:11">
      <c r="B2" s="812" t="s">
        <v>622</v>
      </c>
      <c r="C2" s="812"/>
      <c r="D2" s="812"/>
      <c r="E2" s="812"/>
      <c r="F2" s="812"/>
      <c r="G2" s="812"/>
      <c r="H2" s="812"/>
      <c r="I2" s="445"/>
    </row>
    <row r="3" spans="2:11" ht="15.75" thickBot="1">
      <c r="B3" s="38"/>
      <c r="C3" s="38"/>
      <c r="D3" s="38"/>
      <c r="E3" s="38"/>
      <c r="F3" s="38"/>
      <c r="G3" s="38"/>
      <c r="H3" s="38"/>
      <c r="I3" s="38"/>
      <c r="J3" s="39"/>
    </row>
    <row r="4" spans="2:11" ht="15.75" thickBot="1">
      <c r="B4" s="900" t="s">
        <v>16</v>
      </c>
      <c r="C4" s="902" t="s">
        <v>9</v>
      </c>
      <c r="D4" s="904" t="s">
        <v>6</v>
      </c>
      <c r="E4" s="905"/>
      <c r="F4" s="905"/>
      <c r="G4" s="905"/>
      <c r="H4" s="906"/>
      <c r="J4" s="39"/>
    </row>
    <row r="5" spans="2:11" ht="36.75" thickBot="1">
      <c r="B5" s="901"/>
      <c r="C5" s="903"/>
      <c r="D5" s="592" t="s">
        <v>484</v>
      </c>
      <c r="E5" s="593" t="s">
        <v>618</v>
      </c>
      <c r="F5" s="592" t="s">
        <v>617</v>
      </c>
      <c r="G5" s="593" t="s">
        <v>616</v>
      </c>
      <c r="H5" s="594" t="s">
        <v>619</v>
      </c>
      <c r="J5" s="39"/>
    </row>
    <row r="6" spans="2:11" ht="18.75" customHeight="1">
      <c r="B6" s="41" t="s">
        <v>9</v>
      </c>
      <c r="C6" s="139">
        <f t="shared" ref="C6:C62" si="0">+SUM(D6:H6)</f>
        <v>10754.745454545427</v>
      </c>
      <c r="D6" s="139">
        <f>+SUM(D7:D62)</f>
        <v>2913.9636363636305</v>
      </c>
      <c r="E6" s="139">
        <f>+SUM(E7:E62)</f>
        <v>2139.6545454545417</v>
      </c>
      <c r="F6" s="139">
        <f>+SUM(F7:F62)</f>
        <v>2241.7636363636334</v>
      </c>
      <c r="G6" s="139">
        <f>+SUM(G7:G62)</f>
        <v>2373.9636363636273</v>
      </c>
      <c r="H6" s="139">
        <f>+SUM(H7:H62)</f>
        <v>1085.3999999999942</v>
      </c>
      <c r="I6" s="595"/>
      <c r="J6" s="39"/>
    </row>
    <row r="7" spans="2:11">
      <c r="B7" s="45" t="s">
        <v>17</v>
      </c>
      <c r="C7" s="46">
        <f t="shared" si="0"/>
        <v>56</v>
      </c>
      <c r="D7" s="46">
        <v>18</v>
      </c>
      <c r="E7" s="46">
        <v>9</v>
      </c>
      <c r="F7" s="46">
        <v>13</v>
      </c>
      <c r="G7" s="46">
        <v>15</v>
      </c>
      <c r="H7" s="47">
        <v>1</v>
      </c>
      <c r="I7" s="46"/>
      <c r="K7" s="500"/>
    </row>
    <row r="8" spans="2:11">
      <c r="B8" s="45" t="s">
        <v>135</v>
      </c>
      <c r="C8" s="46">
        <f t="shared" si="0"/>
        <v>15</v>
      </c>
      <c r="D8" s="46">
        <v>3</v>
      </c>
      <c r="E8" s="46">
        <v>6</v>
      </c>
      <c r="F8" s="46">
        <v>3</v>
      </c>
      <c r="G8" s="46">
        <v>2</v>
      </c>
      <c r="H8" s="47">
        <v>1</v>
      </c>
      <c r="I8" s="46"/>
      <c r="J8" t="s">
        <v>23</v>
      </c>
      <c r="K8" s="141">
        <v>1.5713993484482998E-2</v>
      </c>
    </row>
    <row r="9" spans="2:11">
      <c r="B9" s="45" t="s">
        <v>136</v>
      </c>
      <c r="C9" s="46">
        <f t="shared" si="0"/>
        <v>1</v>
      </c>
      <c r="D9" s="46">
        <v>0</v>
      </c>
      <c r="E9" s="46">
        <v>0</v>
      </c>
      <c r="F9" s="46">
        <v>0</v>
      </c>
      <c r="G9" s="46">
        <v>1</v>
      </c>
      <c r="H9" s="47">
        <v>0</v>
      </c>
      <c r="I9" s="46"/>
      <c r="J9" t="s">
        <v>80</v>
      </c>
      <c r="K9" s="141">
        <v>1.9712228513079265E-2</v>
      </c>
    </row>
    <row r="10" spans="2:11">
      <c r="B10" s="45" t="s">
        <v>22</v>
      </c>
      <c r="C10" s="46">
        <f t="shared" si="0"/>
        <v>12</v>
      </c>
      <c r="D10" s="46">
        <v>2</v>
      </c>
      <c r="E10" s="46">
        <v>0</v>
      </c>
      <c r="F10" s="46">
        <v>0</v>
      </c>
      <c r="G10" s="46">
        <v>3</v>
      </c>
      <c r="H10" s="47">
        <v>7</v>
      </c>
      <c r="I10" s="46"/>
      <c r="J10" t="s">
        <v>25</v>
      </c>
      <c r="K10" s="141">
        <v>2.4175374591512307E-2</v>
      </c>
    </row>
    <row r="11" spans="2:11">
      <c r="B11" s="45" t="s">
        <v>137</v>
      </c>
      <c r="C11" s="46">
        <f t="shared" si="0"/>
        <v>44</v>
      </c>
      <c r="D11" s="46">
        <v>8</v>
      </c>
      <c r="E11" s="46">
        <v>26</v>
      </c>
      <c r="F11" s="46">
        <v>3</v>
      </c>
      <c r="G11" s="46">
        <v>4</v>
      </c>
      <c r="H11" s="47">
        <v>3</v>
      </c>
      <c r="I11" s="46"/>
      <c r="J11" t="s">
        <v>29</v>
      </c>
      <c r="K11" s="141">
        <v>4.8164784763089906E-2</v>
      </c>
    </row>
    <row r="12" spans="2:11">
      <c r="B12" s="45" t="s">
        <v>138</v>
      </c>
      <c r="C12" s="46">
        <f t="shared" si="0"/>
        <v>3</v>
      </c>
      <c r="D12" s="46">
        <v>1</v>
      </c>
      <c r="E12" s="46">
        <v>1</v>
      </c>
      <c r="F12" s="46">
        <v>1</v>
      </c>
      <c r="G12" s="46">
        <v>0</v>
      </c>
      <c r="H12" s="47">
        <v>0</v>
      </c>
      <c r="I12" s="46"/>
      <c r="J12" t="s">
        <v>27</v>
      </c>
      <c r="K12" s="141">
        <v>5.3371788521261787E-2</v>
      </c>
    </row>
    <row r="13" spans="2:11" ht="24">
      <c r="B13" s="45" t="s">
        <v>139</v>
      </c>
      <c r="C13" s="46">
        <f t="shared" si="0"/>
        <v>28</v>
      </c>
      <c r="D13" s="46">
        <v>26</v>
      </c>
      <c r="E13" s="46">
        <v>2</v>
      </c>
      <c r="F13" s="46">
        <v>0</v>
      </c>
      <c r="G13" s="46">
        <v>0</v>
      </c>
      <c r="H13" s="47">
        <v>0</v>
      </c>
      <c r="I13" s="46"/>
      <c r="J13" t="s">
        <v>31</v>
      </c>
      <c r="K13" s="141">
        <v>7.7919091952643516E-2</v>
      </c>
    </row>
    <row r="14" spans="2:11">
      <c r="B14" s="45" t="s">
        <v>30</v>
      </c>
      <c r="C14" s="46">
        <f t="shared" si="0"/>
        <v>3</v>
      </c>
      <c r="D14" s="46">
        <v>0</v>
      </c>
      <c r="E14" s="46">
        <v>0</v>
      </c>
      <c r="F14" s="46">
        <v>1</v>
      </c>
      <c r="G14" s="46">
        <v>2</v>
      </c>
      <c r="H14" s="47">
        <v>0</v>
      </c>
      <c r="I14" s="46"/>
      <c r="J14" t="s">
        <v>35</v>
      </c>
      <c r="K14" s="141">
        <v>9.6050622896277735E-2</v>
      </c>
    </row>
    <row r="15" spans="2:11">
      <c r="B15" s="45" t="s">
        <v>32</v>
      </c>
      <c r="C15" s="46">
        <f t="shared" si="0"/>
        <v>2</v>
      </c>
      <c r="D15" s="46">
        <v>0</v>
      </c>
      <c r="E15" s="46">
        <v>0</v>
      </c>
      <c r="F15" s="46">
        <v>0</v>
      </c>
      <c r="G15" s="46">
        <v>0</v>
      </c>
      <c r="H15" s="47">
        <v>2</v>
      </c>
      <c r="I15" s="46"/>
      <c r="J15" t="s">
        <v>33</v>
      </c>
      <c r="K15" s="141">
        <v>9.9026053615233103E-2</v>
      </c>
    </row>
    <row r="16" spans="2:11">
      <c r="B16" s="45" t="s">
        <v>34</v>
      </c>
      <c r="C16" s="46">
        <f t="shared" si="0"/>
        <v>1</v>
      </c>
      <c r="D16" s="46">
        <v>1</v>
      </c>
      <c r="E16" s="46">
        <v>0</v>
      </c>
      <c r="F16" s="46">
        <v>0</v>
      </c>
      <c r="G16" s="46">
        <v>0</v>
      </c>
      <c r="H16" s="47">
        <v>0</v>
      </c>
      <c r="I16" s="46"/>
      <c r="J16" t="s">
        <v>37</v>
      </c>
      <c r="K16" s="141">
        <v>0.4239988774511389</v>
      </c>
    </row>
    <row r="17" spans="2:11">
      <c r="B17" s="45" t="s">
        <v>36</v>
      </c>
      <c r="C17" s="46">
        <f t="shared" si="0"/>
        <v>17</v>
      </c>
      <c r="D17" s="46">
        <v>3</v>
      </c>
      <c r="E17" s="46">
        <v>2</v>
      </c>
      <c r="F17" s="46">
        <v>4</v>
      </c>
      <c r="G17" s="46">
        <v>3</v>
      </c>
      <c r="H17" s="47">
        <v>5</v>
      </c>
      <c r="I17" s="46"/>
      <c r="K17" s="500"/>
    </row>
    <row r="18" spans="2:11">
      <c r="B18" s="45" t="s">
        <v>140</v>
      </c>
      <c r="C18" s="46">
        <f t="shared" si="0"/>
        <v>53</v>
      </c>
      <c r="D18" s="46">
        <v>9</v>
      </c>
      <c r="E18" s="46">
        <v>6</v>
      </c>
      <c r="F18" s="46">
        <v>9</v>
      </c>
      <c r="G18" s="46">
        <v>18</v>
      </c>
      <c r="H18" s="47">
        <v>11</v>
      </c>
      <c r="I18" s="46"/>
      <c r="K18" s="500"/>
    </row>
    <row r="19" spans="2:11">
      <c r="B19" s="45" t="s">
        <v>40</v>
      </c>
      <c r="C19" s="46">
        <f t="shared" si="0"/>
        <v>2</v>
      </c>
      <c r="D19" s="46">
        <v>0</v>
      </c>
      <c r="E19" s="46">
        <v>1</v>
      </c>
      <c r="F19" s="46">
        <v>1</v>
      </c>
      <c r="G19" s="46">
        <v>0</v>
      </c>
      <c r="H19" s="47">
        <v>0</v>
      </c>
      <c r="I19" s="46"/>
      <c r="K19" s="500"/>
    </row>
    <row r="20" spans="2:11">
      <c r="B20" s="45" t="s">
        <v>44</v>
      </c>
      <c r="C20" s="46">
        <f t="shared" si="0"/>
        <v>69</v>
      </c>
      <c r="D20" s="46">
        <v>37</v>
      </c>
      <c r="E20" s="46">
        <v>6</v>
      </c>
      <c r="F20" s="46">
        <v>8</v>
      </c>
      <c r="G20" s="46">
        <v>11</v>
      </c>
      <c r="H20" s="47">
        <v>7</v>
      </c>
      <c r="I20" s="46"/>
      <c r="K20" s="500"/>
    </row>
    <row r="21" spans="2:11">
      <c r="B21" s="45" t="s">
        <v>45</v>
      </c>
      <c r="C21" s="46">
        <f t="shared" si="0"/>
        <v>9</v>
      </c>
      <c r="D21" s="46">
        <v>2</v>
      </c>
      <c r="E21" s="46">
        <v>4</v>
      </c>
      <c r="F21" s="46">
        <v>0</v>
      </c>
      <c r="G21" s="46">
        <v>3</v>
      </c>
      <c r="H21" s="47">
        <v>0</v>
      </c>
      <c r="I21" s="46"/>
      <c r="K21" s="500"/>
    </row>
    <row r="22" spans="2:11">
      <c r="B22" s="45" t="s">
        <v>46</v>
      </c>
      <c r="C22" s="46">
        <f t="shared" si="0"/>
        <v>7</v>
      </c>
      <c r="D22" s="46">
        <v>2</v>
      </c>
      <c r="E22" s="46">
        <v>1</v>
      </c>
      <c r="F22" s="46">
        <v>1</v>
      </c>
      <c r="G22" s="46">
        <v>1</v>
      </c>
      <c r="H22" s="47">
        <v>2</v>
      </c>
      <c r="I22" s="46"/>
      <c r="K22" s="500"/>
    </row>
    <row r="23" spans="2:11">
      <c r="B23" s="45" t="s">
        <v>47</v>
      </c>
      <c r="C23" s="46">
        <f t="shared" si="0"/>
        <v>3</v>
      </c>
      <c r="D23" s="46">
        <v>2</v>
      </c>
      <c r="E23" s="46">
        <v>0</v>
      </c>
      <c r="F23" s="46">
        <v>0</v>
      </c>
      <c r="G23" s="46">
        <v>1</v>
      </c>
      <c r="H23" s="47">
        <v>0</v>
      </c>
      <c r="I23" s="46"/>
      <c r="K23" s="500"/>
    </row>
    <row r="24" spans="2:11">
      <c r="B24" s="45" t="s">
        <v>48</v>
      </c>
      <c r="C24" s="46">
        <f t="shared" si="0"/>
        <v>7</v>
      </c>
      <c r="D24" s="46">
        <v>2</v>
      </c>
      <c r="E24" s="46">
        <v>1</v>
      </c>
      <c r="F24" s="46">
        <v>3</v>
      </c>
      <c r="G24" s="46">
        <v>1</v>
      </c>
      <c r="H24" s="47">
        <v>0</v>
      </c>
      <c r="I24" s="46"/>
      <c r="K24" s="500"/>
    </row>
    <row r="25" spans="2:11">
      <c r="B25" s="45" t="s">
        <v>50</v>
      </c>
      <c r="C25" s="46">
        <f t="shared" si="0"/>
        <v>2</v>
      </c>
      <c r="D25" s="46">
        <v>2</v>
      </c>
      <c r="E25" s="46">
        <v>0</v>
      </c>
      <c r="F25" s="46">
        <v>0</v>
      </c>
      <c r="G25" s="46">
        <v>0</v>
      </c>
      <c r="H25" s="47">
        <v>0</v>
      </c>
      <c r="I25" s="46"/>
    </row>
    <row r="26" spans="2:11">
      <c r="B26" s="45" t="s">
        <v>51</v>
      </c>
      <c r="C26" s="46">
        <f t="shared" si="0"/>
        <v>6</v>
      </c>
      <c r="D26" s="46">
        <v>2</v>
      </c>
      <c r="E26" s="46">
        <v>1</v>
      </c>
      <c r="F26" s="46">
        <v>2</v>
      </c>
      <c r="G26" s="46">
        <v>0</v>
      </c>
      <c r="H26" s="47">
        <v>1</v>
      </c>
      <c r="I26" s="46"/>
      <c r="J26" s="39"/>
    </row>
    <row r="27" spans="2:11">
      <c r="B27" s="45" t="s">
        <v>29</v>
      </c>
      <c r="C27" s="46">
        <f t="shared" si="0"/>
        <v>518</v>
      </c>
      <c r="D27" s="46">
        <v>113</v>
      </c>
      <c r="E27" s="46">
        <v>88</v>
      </c>
      <c r="F27" s="46">
        <v>139</v>
      </c>
      <c r="G27" s="46">
        <v>110</v>
      </c>
      <c r="H27" s="47">
        <v>68</v>
      </c>
      <c r="I27" s="46"/>
      <c r="J27" s="39"/>
    </row>
    <row r="28" spans="2:11">
      <c r="B28" s="45" t="s">
        <v>19</v>
      </c>
      <c r="C28" s="46">
        <f t="shared" si="0"/>
        <v>108</v>
      </c>
      <c r="D28" s="46">
        <v>13</v>
      </c>
      <c r="E28" s="46">
        <v>10</v>
      </c>
      <c r="F28" s="46">
        <v>17</v>
      </c>
      <c r="G28" s="46">
        <v>28</v>
      </c>
      <c r="H28" s="47">
        <v>40</v>
      </c>
      <c r="I28" s="46"/>
      <c r="J28" s="39"/>
    </row>
    <row r="29" spans="2:11" ht="24">
      <c r="B29" s="45" t="s">
        <v>37</v>
      </c>
      <c r="C29" s="46">
        <f t="shared" si="0"/>
        <v>4560</v>
      </c>
      <c r="D29" s="46">
        <v>1206</v>
      </c>
      <c r="E29" s="46">
        <v>933</v>
      </c>
      <c r="F29" s="46">
        <v>976</v>
      </c>
      <c r="G29" s="46">
        <v>990</v>
      </c>
      <c r="H29" s="47">
        <v>455</v>
      </c>
      <c r="I29" s="46"/>
      <c r="J29" s="39"/>
    </row>
    <row r="30" spans="2:11">
      <c r="B30" s="45" t="s">
        <v>52</v>
      </c>
      <c r="C30" s="46">
        <f t="shared" si="0"/>
        <v>3</v>
      </c>
      <c r="D30" s="46">
        <v>0</v>
      </c>
      <c r="E30" s="46">
        <v>0</v>
      </c>
      <c r="F30" s="46">
        <v>0</v>
      </c>
      <c r="G30" s="46">
        <v>1</v>
      </c>
      <c r="H30" s="47">
        <v>2</v>
      </c>
      <c r="I30" s="46"/>
      <c r="J30" s="39"/>
    </row>
    <row r="31" spans="2:11">
      <c r="B31" s="45" t="s">
        <v>53</v>
      </c>
      <c r="C31" s="46">
        <f t="shared" si="0"/>
        <v>31</v>
      </c>
      <c r="D31" s="46">
        <v>8</v>
      </c>
      <c r="E31" s="46">
        <v>5</v>
      </c>
      <c r="F31" s="46">
        <v>9</v>
      </c>
      <c r="G31" s="46">
        <v>4</v>
      </c>
      <c r="H31" s="47">
        <v>5</v>
      </c>
      <c r="I31" s="46"/>
      <c r="J31" s="39"/>
    </row>
    <row r="32" spans="2:11">
      <c r="B32" s="45" t="s">
        <v>54</v>
      </c>
      <c r="C32" s="46">
        <f t="shared" si="0"/>
        <v>5</v>
      </c>
      <c r="D32" s="46">
        <v>1</v>
      </c>
      <c r="E32" s="46">
        <v>1</v>
      </c>
      <c r="F32" s="46">
        <v>1</v>
      </c>
      <c r="G32" s="46">
        <v>1</v>
      </c>
      <c r="H32" s="47">
        <v>1</v>
      </c>
      <c r="I32" s="46"/>
      <c r="J32" s="39"/>
    </row>
    <row r="33" spans="2:10">
      <c r="B33" s="45" t="s">
        <v>55</v>
      </c>
      <c r="C33" s="46">
        <f t="shared" si="0"/>
        <v>89</v>
      </c>
      <c r="D33" s="46">
        <v>17</v>
      </c>
      <c r="E33" s="46">
        <v>52</v>
      </c>
      <c r="F33" s="46">
        <v>9</v>
      </c>
      <c r="G33" s="46">
        <v>7</v>
      </c>
      <c r="H33" s="47">
        <v>4</v>
      </c>
      <c r="I33" s="46"/>
      <c r="J33" s="39"/>
    </row>
    <row r="34" spans="2:10">
      <c r="B34" s="45" t="s">
        <v>33</v>
      </c>
      <c r="C34" s="46">
        <f t="shared" si="0"/>
        <v>1065</v>
      </c>
      <c r="D34" s="46">
        <v>275</v>
      </c>
      <c r="E34" s="46">
        <v>218</v>
      </c>
      <c r="F34" s="46">
        <v>237</v>
      </c>
      <c r="G34" s="46">
        <v>217</v>
      </c>
      <c r="H34" s="47">
        <v>118</v>
      </c>
      <c r="I34" s="46"/>
      <c r="J34" s="39"/>
    </row>
    <row r="35" spans="2:10" ht="24">
      <c r="B35" s="45" t="s">
        <v>57</v>
      </c>
      <c r="C35" s="46">
        <f t="shared" si="0"/>
        <v>1</v>
      </c>
      <c r="D35" s="46">
        <v>1</v>
      </c>
      <c r="E35" s="46">
        <v>0</v>
      </c>
      <c r="F35" s="46">
        <v>0</v>
      </c>
      <c r="G35" s="46">
        <v>0</v>
      </c>
      <c r="H35" s="47">
        <v>0</v>
      </c>
      <c r="I35" s="46"/>
      <c r="J35" s="39"/>
    </row>
    <row r="36" spans="2:10">
      <c r="B36" s="45" t="s">
        <v>58</v>
      </c>
      <c r="C36" s="46">
        <f t="shared" si="0"/>
        <v>2</v>
      </c>
      <c r="D36" s="46">
        <v>1</v>
      </c>
      <c r="E36" s="46">
        <v>0</v>
      </c>
      <c r="F36" s="46">
        <v>0</v>
      </c>
      <c r="G36" s="46">
        <v>1</v>
      </c>
      <c r="H36" s="47">
        <v>0</v>
      </c>
      <c r="I36" s="46"/>
      <c r="J36" s="39"/>
    </row>
    <row r="37" spans="2:10">
      <c r="B37" s="45" t="s">
        <v>142</v>
      </c>
      <c r="C37" s="46">
        <f t="shared" si="0"/>
        <v>89</v>
      </c>
      <c r="D37" s="46">
        <v>10</v>
      </c>
      <c r="E37" s="46">
        <v>15</v>
      </c>
      <c r="F37" s="46">
        <v>21</v>
      </c>
      <c r="G37" s="46">
        <v>23</v>
      </c>
      <c r="H37" s="47">
        <v>20</v>
      </c>
      <c r="I37" s="46"/>
      <c r="J37" s="39"/>
    </row>
    <row r="38" spans="2:10">
      <c r="B38" s="45" t="s">
        <v>21</v>
      </c>
      <c r="C38" s="46">
        <f t="shared" si="0"/>
        <v>112</v>
      </c>
      <c r="D38" s="46">
        <v>33</v>
      </c>
      <c r="E38" s="46">
        <v>16</v>
      </c>
      <c r="F38" s="46">
        <v>27</v>
      </c>
      <c r="G38" s="46">
        <v>27</v>
      </c>
      <c r="H38" s="47">
        <v>9</v>
      </c>
      <c r="I38" s="46"/>
      <c r="J38" s="39"/>
    </row>
    <row r="39" spans="2:10" ht="24">
      <c r="B39" s="45" t="s">
        <v>61</v>
      </c>
      <c r="C39" s="46">
        <f t="shared" si="0"/>
        <v>7</v>
      </c>
      <c r="D39" s="46">
        <v>4</v>
      </c>
      <c r="E39" s="46">
        <v>2</v>
      </c>
      <c r="F39" s="46">
        <v>1</v>
      </c>
      <c r="G39" s="46">
        <v>0</v>
      </c>
      <c r="H39" s="47">
        <v>0</v>
      </c>
      <c r="I39" s="46"/>
      <c r="J39" s="39"/>
    </row>
    <row r="40" spans="2:10">
      <c r="B40" s="45" t="s">
        <v>62</v>
      </c>
      <c r="C40" s="46">
        <f t="shared" si="0"/>
        <v>1</v>
      </c>
      <c r="D40" s="46">
        <v>0</v>
      </c>
      <c r="E40" s="46">
        <v>1</v>
      </c>
      <c r="F40" s="46">
        <v>0</v>
      </c>
      <c r="G40" s="46">
        <v>0</v>
      </c>
      <c r="H40" s="47">
        <v>0</v>
      </c>
      <c r="I40" s="46"/>
      <c r="J40" s="39"/>
    </row>
    <row r="41" spans="2:10">
      <c r="B41" s="45" t="s">
        <v>63</v>
      </c>
      <c r="C41" s="46">
        <f t="shared" si="0"/>
        <v>39</v>
      </c>
      <c r="D41" s="46">
        <v>23</v>
      </c>
      <c r="E41" s="46">
        <v>2</v>
      </c>
      <c r="F41" s="46">
        <v>4</v>
      </c>
      <c r="G41" s="46">
        <v>5</v>
      </c>
      <c r="H41" s="47">
        <v>5</v>
      </c>
      <c r="I41" s="46"/>
      <c r="J41" s="39"/>
    </row>
    <row r="42" spans="2:10">
      <c r="B42" s="45" t="s">
        <v>64</v>
      </c>
      <c r="C42" s="46">
        <f t="shared" si="0"/>
        <v>29</v>
      </c>
      <c r="D42" s="46">
        <v>12</v>
      </c>
      <c r="E42" s="46">
        <v>4</v>
      </c>
      <c r="F42" s="46">
        <v>5</v>
      </c>
      <c r="G42" s="46">
        <v>6</v>
      </c>
      <c r="H42" s="47">
        <v>2</v>
      </c>
      <c r="I42" s="46"/>
      <c r="J42" s="39"/>
    </row>
    <row r="43" spans="2:10">
      <c r="B43" s="45" t="s">
        <v>67</v>
      </c>
      <c r="C43" s="46">
        <f t="shared" si="0"/>
        <v>6</v>
      </c>
      <c r="D43" s="46">
        <v>0</v>
      </c>
      <c r="E43" s="46">
        <v>1</v>
      </c>
      <c r="F43" s="46">
        <v>3</v>
      </c>
      <c r="G43" s="46">
        <v>1</v>
      </c>
      <c r="H43" s="47">
        <v>1</v>
      </c>
      <c r="I43" s="46"/>
      <c r="J43" s="39"/>
    </row>
    <row r="44" spans="2:10">
      <c r="B44" s="45" t="s">
        <v>68</v>
      </c>
      <c r="C44" s="46">
        <f t="shared" si="0"/>
        <v>11</v>
      </c>
      <c r="D44" s="46">
        <v>2</v>
      </c>
      <c r="E44" s="46">
        <v>3</v>
      </c>
      <c r="F44" s="46">
        <v>2</v>
      </c>
      <c r="G44" s="46">
        <v>3</v>
      </c>
      <c r="H44" s="47">
        <v>1</v>
      </c>
      <c r="I44" s="46"/>
      <c r="J44" s="39"/>
    </row>
    <row r="45" spans="2:10">
      <c r="B45" s="45" t="s">
        <v>69</v>
      </c>
      <c r="C45" s="46">
        <f t="shared" si="0"/>
        <v>8</v>
      </c>
      <c r="D45" s="46">
        <v>0</v>
      </c>
      <c r="E45" s="46">
        <v>0</v>
      </c>
      <c r="F45" s="46">
        <v>4</v>
      </c>
      <c r="G45" s="46">
        <v>4</v>
      </c>
      <c r="H45" s="47">
        <v>0</v>
      </c>
      <c r="I45" s="46"/>
      <c r="J45" s="39"/>
    </row>
    <row r="46" spans="2:10">
      <c r="B46" s="45" t="s">
        <v>70</v>
      </c>
      <c r="C46" s="46">
        <f t="shared" si="0"/>
        <v>14</v>
      </c>
      <c r="D46" s="46">
        <v>2</v>
      </c>
      <c r="E46" s="46">
        <v>5</v>
      </c>
      <c r="F46" s="46">
        <v>4</v>
      </c>
      <c r="G46" s="46">
        <v>1</v>
      </c>
      <c r="H46" s="47">
        <v>2</v>
      </c>
      <c r="I46" s="46"/>
      <c r="J46" s="39"/>
    </row>
    <row r="47" spans="2:10">
      <c r="B47" s="45" t="s">
        <v>72</v>
      </c>
      <c r="C47" s="46">
        <f t="shared" si="0"/>
        <v>3</v>
      </c>
      <c r="D47" s="46">
        <v>0</v>
      </c>
      <c r="E47" s="46">
        <v>0</v>
      </c>
      <c r="F47" s="46">
        <v>0</v>
      </c>
      <c r="G47" s="46">
        <v>3</v>
      </c>
      <c r="H47" s="47">
        <v>0</v>
      </c>
      <c r="I47" s="46"/>
      <c r="J47" s="39"/>
    </row>
    <row r="48" spans="2:10">
      <c r="B48" s="45" t="s">
        <v>146</v>
      </c>
      <c r="C48" s="46">
        <f t="shared" si="0"/>
        <v>2</v>
      </c>
      <c r="D48" s="46">
        <v>0</v>
      </c>
      <c r="E48" s="46">
        <v>0</v>
      </c>
      <c r="F48" s="46">
        <v>2</v>
      </c>
      <c r="G48" s="46">
        <v>0</v>
      </c>
      <c r="H48" s="47">
        <v>0</v>
      </c>
      <c r="I48" s="46"/>
      <c r="J48" s="39"/>
    </row>
    <row r="49" spans="2:17" ht="24">
      <c r="B49" s="45" t="s">
        <v>73</v>
      </c>
      <c r="C49" s="46">
        <f t="shared" si="0"/>
        <v>26</v>
      </c>
      <c r="D49" s="46">
        <v>4</v>
      </c>
      <c r="E49" s="46">
        <v>8</v>
      </c>
      <c r="F49" s="46">
        <v>5</v>
      </c>
      <c r="G49" s="46">
        <v>5</v>
      </c>
      <c r="H49" s="47">
        <v>4</v>
      </c>
      <c r="I49" s="46"/>
      <c r="J49" s="39"/>
    </row>
    <row r="50" spans="2:17" ht="24">
      <c r="B50" s="45" t="s">
        <v>74</v>
      </c>
      <c r="C50" s="46">
        <f t="shared" si="0"/>
        <v>119</v>
      </c>
      <c r="D50" s="46">
        <v>37</v>
      </c>
      <c r="E50" s="46">
        <v>14</v>
      </c>
      <c r="F50" s="46">
        <v>18</v>
      </c>
      <c r="G50" s="46">
        <v>41</v>
      </c>
      <c r="H50" s="47">
        <v>9</v>
      </c>
      <c r="I50" s="46"/>
      <c r="J50" s="618" t="s">
        <v>59</v>
      </c>
      <c r="K50" s="618"/>
      <c r="L50" s="618"/>
      <c r="M50" s="618"/>
      <c r="N50" s="618"/>
      <c r="O50" s="618"/>
      <c r="P50" s="618"/>
      <c r="Q50" s="618"/>
    </row>
    <row r="51" spans="2:17">
      <c r="B51" s="45" t="s">
        <v>25</v>
      </c>
      <c r="C51" s="46">
        <f t="shared" si="0"/>
        <v>260</v>
      </c>
      <c r="D51" s="46">
        <v>93</v>
      </c>
      <c r="E51" s="46">
        <v>38</v>
      </c>
      <c r="F51" s="46">
        <v>45</v>
      </c>
      <c r="G51" s="46">
        <v>62</v>
      </c>
      <c r="H51" s="47">
        <v>22</v>
      </c>
      <c r="I51" s="46"/>
      <c r="J51" s="39"/>
    </row>
    <row r="52" spans="2:17">
      <c r="B52" s="45" t="s">
        <v>75</v>
      </c>
      <c r="C52" s="46">
        <f t="shared" si="0"/>
        <v>92</v>
      </c>
      <c r="D52" s="46">
        <v>27</v>
      </c>
      <c r="E52" s="46">
        <v>15</v>
      </c>
      <c r="F52" s="46">
        <v>24</v>
      </c>
      <c r="G52" s="46">
        <v>21</v>
      </c>
      <c r="H52" s="47">
        <v>5</v>
      </c>
      <c r="I52" s="46"/>
      <c r="J52" s="39"/>
    </row>
    <row r="53" spans="2:17">
      <c r="B53" s="45" t="s">
        <v>76</v>
      </c>
      <c r="C53" s="46">
        <f t="shared" si="0"/>
        <v>2</v>
      </c>
      <c r="D53" s="46">
        <v>1</v>
      </c>
      <c r="E53" s="46">
        <v>0</v>
      </c>
      <c r="F53" s="46">
        <v>1</v>
      </c>
      <c r="G53" s="46">
        <v>0</v>
      </c>
      <c r="H53" s="47">
        <v>0</v>
      </c>
      <c r="I53" s="46"/>
      <c r="J53" s="39"/>
    </row>
    <row r="54" spans="2:17">
      <c r="B54" s="45" t="s">
        <v>77</v>
      </c>
      <c r="C54" s="46">
        <f t="shared" si="0"/>
        <v>29</v>
      </c>
      <c r="D54" s="46">
        <v>6</v>
      </c>
      <c r="E54" s="46">
        <v>7</v>
      </c>
      <c r="F54" s="46">
        <v>9</v>
      </c>
      <c r="G54" s="46">
        <v>4</v>
      </c>
      <c r="H54" s="47">
        <v>3</v>
      </c>
      <c r="I54" s="46"/>
      <c r="J54" s="39"/>
    </row>
    <row r="55" spans="2:17">
      <c r="B55" s="45" t="s">
        <v>147</v>
      </c>
      <c r="C55" s="46">
        <f t="shared" si="0"/>
        <v>1</v>
      </c>
      <c r="D55" s="46">
        <v>0</v>
      </c>
      <c r="E55" s="46">
        <v>0</v>
      </c>
      <c r="F55" s="46">
        <v>0</v>
      </c>
      <c r="G55" s="46">
        <v>1</v>
      </c>
      <c r="H55" s="47">
        <v>0</v>
      </c>
      <c r="I55" s="46"/>
      <c r="J55" s="39"/>
    </row>
    <row r="56" spans="2:17">
      <c r="B56" s="45" t="s">
        <v>148</v>
      </c>
      <c r="C56" s="46">
        <f t="shared" si="0"/>
        <v>7</v>
      </c>
      <c r="D56" s="46">
        <v>0</v>
      </c>
      <c r="E56" s="46">
        <v>1</v>
      </c>
      <c r="F56" s="46">
        <v>2</v>
      </c>
      <c r="G56" s="46">
        <v>3</v>
      </c>
      <c r="H56" s="47">
        <v>1</v>
      </c>
      <c r="I56" s="46"/>
      <c r="J56" s="39"/>
    </row>
    <row r="57" spans="2:17">
      <c r="B57" s="45" t="s">
        <v>35</v>
      </c>
      <c r="C57" s="46">
        <f t="shared" si="0"/>
        <v>1033</v>
      </c>
      <c r="D57" s="46">
        <v>254</v>
      </c>
      <c r="E57" s="46">
        <v>223</v>
      </c>
      <c r="F57" s="46">
        <v>218</v>
      </c>
      <c r="G57" s="46">
        <v>264</v>
      </c>
      <c r="H57" s="47">
        <v>74</v>
      </c>
      <c r="I57" s="46"/>
      <c r="J57" s="39"/>
    </row>
    <row r="58" spans="2:17">
      <c r="B58" s="45" t="s">
        <v>80</v>
      </c>
      <c r="C58" s="46">
        <f t="shared" si="0"/>
        <v>212</v>
      </c>
      <c r="D58" s="46">
        <v>105</v>
      </c>
      <c r="E58" s="46">
        <v>17</v>
      </c>
      <c r="F58" s="46">
        <v>62</v>
      </c>
      <c r="G58" s="46">
        <v>22</v>
      </c>
      <c r="H58" s="47">
        <v>6</v>
      </c>
      <c r="I58" s="46"/>
      <c r="J58" s="39"/>
    </row>
    <row r="59" spans="2:17">
      <c r="B59" s="45" t="s">
        <v>27</v>
      </c>
      <c r="C59" s="46">
        <f t="shared" si="0"/>
        <v>574</v>
      </c>
      <c r="D59" s="46">
        <v>201</v>
      </c>
      <c r="E59" s="46">
        <v>111</v>
      </c>
      <c r="F59" s="46">
        <v>95</v>
      </c>
      <c r="G59" s="46">
        <v>112</v>
      </c>
      <c r="H59" s="47">
        <v>55</v>
      </c>
      <c r="I59" s="46"/>
      <c r="J59" s="39"/>
    </row>
    <row r="60" spans="2:17">
      <c r="B60" s="45" t="s">
        <v>23</v>
      </c>
      <c r="C60" s="46">
        <f t="shared" si="0"/>
        <v>169</v>
      </c>
      <c r="D60" s="46">
        <v>47</v>
      </c>
      <c r="E60" s="46">
        <v>34</v>
      </c>
      <c r="F60" s="46">
        <v>33</v>
      </c>
      <c r="G60" s="46">
        <v>38</v>
      </c>
      <c r="H60" s="47">
        <v>17</v>
      </c>
      <c r="I60" s="46"/>
      <c r="J60" s="39"/>
    </row>
    <row r="61" spans="2:17">
      <c r="B61" s="45" t="s">
        <v>31</v>
      </c>
      <c r="C61" s="46">
        <f t="shared" si="0"/>
        <v>838</v>
      </c>
      <c r="D61" s="46">
        <v>261</v>
      </c>
      <c r="E61" s="46">
        <v>150</v>
      </c>
      <c r="F61" s="46">
        <v>169</v>
      </c>
      <c r="G61" s="46">
        <v>182</v>
      </c>
      <c r="H61" s="47">
        <v>76</v>
      </c>
      <c r="I61" s="46"/>
      <c r="J61" s="39"/>
    </row>
    <row r="62" spans="2:17" ht="15.75" thickBot="1">
      <c r="B62" s="187" t="s">
        <v>81</v>
      </c>
      <c r="C62" s="51">
        <f t="shared" si="0"/>
        <v>349.74545454542704</v>
      </c>
      <c r="D62" s="51">
        <v>36.963636363630485</v>
      </c>
      <c r="E62" s="51">
        <v>99.654545454541676</v>
      </c>
      <c r="F62" s="51">
        <v>50.763636363633395</v>
      </c>
      <c r="G62" s="51">
        <v>121.9636363636273</v>
      </c>
      <c r="H62" s="52">
        <v>40.399999999994179</v>
      </c>
      <c r="I62" s="46"/>
    </row>
    <row r="63" spans="2:17" ht="8.25" customHeight="1"/>
    <row r="64" spans="2:17" ht="19.5" customHeight="1">
      <c r="B64" s="618" t="s">
        <v>82</v>
      </c>
      <c r="C64" s="618"/>
      <c r="D64" s="618"/>
      <c r="E64" s="618"/>
      <c r="F64" s="618"/>
      <c r="G64" s="618"/>
      <c r="H64" s="618"/>
      <c r="I64" s="444"/>
    </row>
    <row r="65" spans="2:9">
      <c r="B65" s="618" t="s">
        <v>59</v>
      </c>
      <c r="C65" s="618"/>
      <c r="D65" s="618"/>
      <c r="E65" s="618"/>
      <c r="F65" s="618"/>
      <c r="G65" s="618"/>
      <c r="H65" s="618"/>
      <c r="I65" s="618"/>
    </row>
  </sheetData>
  <mergeCells count="8">
    <mergeCell ref="J50:Q50"/>
    <mergeCell ref="B64:H64"/>
    <mergeCell ref="B65:I65"/>
    <mergeCell ref="B1:H1"/>
    <mergeCell ref="B2:H2"/>
    <mergeCell ref="B4:B5"/>
    <mergeCell ref="C4:C5"/>
    <mergeCell ref="D4:H4"/>
  </mergeCells>
  <pageMargins left="0.7" right="0.7" top="0.75" bottom="0.75" header="0.3" footer="0.3"/>
  <pageSetup orientation="portrait" r:id="rId1"/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>
  <dimension ref="B1:P38"/>
  <sheetViews>
    <sheetView showGridLines="0" workbookViewId="0">
      <selection activeCell="M34" sqref="M34"/>
    </sheetView>
  </sheetViews>
  <sheetFormatPr baseColWidth="10" defaultRowHeight="15"/>
  <cols>
    <col min="2" max="2" width="26" bestFit="1" customWidth="1"/>
    <col min="3" max="3" width="14.140625" customWidth="1"/>
    <col min="6" max="6" width="13" customWidth="1"/>
  </cols>
  <sheetData>
    <row r="1" spans="2:9">
      <c r="B1" s="615" t="s">
        <v>644</v>
      </c>
      <c r="C1" s="615"/>
      <c r="D1" s="615"/>
      <c r="E1" s="615"/>
      <c r="F1" s="615"/>
      <c r="G1" s="615"/>
      <c r="H1" s="615"/>
    </row>
    <row r="2" spans="2:9">
      <c r="B2" s="812" t="s">
        <v>623</v>
      </c>
      <c r="C2" s="812"/>
      <c r="D2" s="812"/>
      <c r="E2" s="812"/>
      <c r="F2" s="812"/>
      <c r="G2" s="812"/>
      <c r="H2" s="812"/>
    </row>
    <row r="3" spans="2:9" ht="15.75" thickBot="1"/>
    <row r="4" spans="2:9" ht="15.75" thickBot="1">
      <c r="B4" s="879" t="s">
        <v>84</v>
      </c>
      <c r="C4" s="902" t="s">
        <v>9</v>
      </c>
      <c r="D4" s="904" t="s">
        <v>6</v>
      </c>
      <c r="E4" s="905"/>
      <c r="F4" s="905"/>
      <c r="G4" s="898"/>
      <c r="H4" s="899"/>
      <c r="I4" s="66"/>
    </row>
    <row r="5" spans="2:9" ht="36.75" thickBot="1">
      <c r="B5" s="880"/>
      <c r="C5" s="908"/>
      <c r="D5" s="592" t="s">
        <v>484</v>
      </c>
      <c r="E5" s="593" t="s">
        <v>618</v>
      </c>
      <c r="F5" s="592" t="s">
        <v>617</v>
      </c>
      <c r="G5" s="593" t="s">
        <v>616</v>
      </c>
      <c r="H5" s="594" t="s">
        <v>619</v>
      </c>
      <c r="I5" s="66"/>
    </row>
    <row r="6" spans="2:9">
      <c r="B6" s="67" t="s">
        <v>9</v>
      </c>
      <c r="C6" s="42">
        <v>10755</v>
      </c>
      <c r="D6" s="42">
        <v>2914</v>
      </c>
      <c r="E6" s="42">
        <v>2140</v>
      </c>
      <c r="F6" s="42">
        <v>2242</v>
      </c>
      <c r="G6" s="42">
        <v>2374</v>
      </c>
      <c r="H6" s="43">
        <v>1085</v>
      </c>
      <c r="I6" s="66"/>
    </row>
    <row r="7" spans="2:9" ht="15.75" customHeight="1">
      <c r="B7" s="68" t="s">
        <v>85</v>
      </c>
      <c r="C7" s="69">
        <v>7752</v>
      </c>
      <c r="D7" s="69">
        <v>1750</v>
      </c>
      <c r="E7" s="69">
        <v>1418</v>
      </c>
      <c r="F7" s="69">
        <v>1594</v>
      </c>
      <c r="G7" s="69">
        <v>2027</v>
      </c>
      <c r="H7" s="70">
        <v>961</v>
      </c>
      <c r="I7" s="66"/>
    </row>
    <row r="8" spans="2:9">
      <c r="B8" s="68" t="s">
        <v>86</v>
      </c>
      <c r="C8" s="69">
        <v>2534</v>
      </c>
      <c r="D8" s="69">
        <v>1083</v>
      </c>
      <c r="E8" s="69">
        <v>522</v>
      </c>
      <c r="F8" s="69">
        <v>567</v>
      </c>
      <c r="G8" s="69">
        <v>249</v>
      </c>
      <c r="H8" s="70">
        <v>115</v>
      </c>
      <c r="I8" s="66"/>
    </row>
    <row r="9" spans="2:9" ht="15.75" thickBot="1">
      <c r="B9" s="71" t="s">
        <v>87</v>
      </c>
      <c r="C9" s="72">
        <v>469</v>
      </c>
      <c r="D9" s="72">
        <v>81</v>
      </c>
      <c r="E9" s="72">
        <v>200</v>
      </c>
      <c r="F9" s="72">
        <v>81</v>
      </c>
      <c r="G9" s="72">
        <v>98</v>
      </c>
      <c r="H9" s="73">
        <v>9</v>
      </c>
      <c r="I9" s="66"/>
    </row>
    <row r="10" spans="2:9" ht="8.25" customHeight="1"/>
    <row r="11" spans="2:9" ht="22.5" customHeight="1">
      <c r="B11" s="628"/>
      <c r="C11" s="628"/>
      <c r="D11" s="628"/>
      <c r="E11" s="628"/>
      <c r="F11" s="628"/>
      <c r="G11" s="628"/>
      <c r="H11" s="628"/>
    </row>
    <row r="12" spans="2:9">
      <c r="B12" s="75"/>
    </row>
    <row r="13" spans="2:9" ht="9.75" customHeight="1" thickBot="1">
      <c r="B13" s="75"/>
    </row>
    <row r="14" spans="2:9" ht="15.75" thickBot="1">
      <c r="B14" s="596"/>
      <c r="C14" s="654" t="s">
        <v>9</v>
      </c>
      <c r="D14" s="832" t="s">
        <v>500</v>
      </c>
      <c r="E14" s="833"/>
      <c r="F14" s="833"/>
      <c r="G14" s="833"/>
      <c r="H14" s="834"/>
    </row>
    <row r="15" spans="2:9" ht="37.5" thickBot="1">
      <c r="B15" s="597"/>
      <c r="C15" s="907"/>
      <c r="D15" s="598" t="s">
        <v>484</v>
      </c>
      <c r="E15" s="598" t="s">
        <v>618</v>
      </c>
      <c r="F15" s="599" t="s">
        <v>617</v>
      </c>
      <c r="G15" s="598" t="s">
        <v>616</v>
      </c>
      <c r="H15" s="600" t="s">
        <v>619</v>
      </c>
    </row>
    <row r="16" spans="2:9">
      <c r="B16" s="597" t="s">
        <v>9</v>
      </c>
      <c r="C16" s="601">
        <f>+SUM(C17:C19)</f>
        <v>1</v>
      </c>
      <c r="D16" s="602">
        <f>+SUM(D17:D19)</f>
        <v>1</v>
      </c>
      <c r="E16" s="602">
        <f t="shared" ref="E16:H16" si="0">+SUM(E17:E19)</f>
        <v>1</v>
      </c>
      <c r="F16" s="602">
        <f t="shared" si="0"/>
        <v>0.99999999999999989</v>
      </c>
      <c r="G16" s="602">
        <f t="shared" si="0"/>
        <v>1</v>
      </c>
      <c r="H16" s="602">
        <f t="shared" si="0"/>
        <v>1</v>
      </c>
    </row>
    <row r="17" spans="2:16">
      <c r="B17" s="603" t="s">
        <v>85</v>
      </c>
      <c r="C17" s="601">
        <f>+C7/$C$6</f>
        <v>0.72078103207810318</v>
      </c>
      <c r="D17" s="506">
        <f>D7/D$6</f>
        <v>0.60054907343857244</v>
      </c>
      <c r="E17" s="506">
        <f t="shared" ref="E17:H19" si="1">E7/E$6</f>
        <v>0.66261682242990649</v>
      </c>
      <c r="F17" s="506">
        <f t="shared" si="1"/>
        <v>0.71097234611953608</v>
      </c>
      <c r="G17" s="506">
        <f t="shared" si="1"/>
        <v>0.85383319292333615</v>
      </c>
      <c r="H17" s="506">
        <f t="shared" si="1"/>
        <v>0.88571428571428568</v>
      </c>
    </row>
    <row r="18" spans="2:16" ht="15" customHeight="1">
      <c r="B18" s="603" t="s">
        <v>86</v>
      </c>
      <c r="C18" s="601">
        <f t="shared" ref="C18:C19" si="2">+C8/$C$6</f>
        <v>0.23561134356113436</v>
      </c>
      <c r="D18" s="506">
        <f>D8/D$6</f>
        <v>0.3716540837336994</v>
      </c>
      <c r="E18" s="506">
        <f t="shared" si="1"/>
        <v>0.24392523364485982</v>
      </c>
      <c r="F18" s="506">
        <f t="shared" si="1"/>
        <v>0.25289919714540587</v>
      </c>
      <c r="G18" s="506">
        <f t="shared" si="1"/>
        <v>0.10488626790227464</v>
      </c>
      <c r="H18" s="506">
        <f t="shared" si="1"/>
        <v>0.10599078341013825</v>
      </c>
    </row>
    <row r="19" spans="2:16">
      <c r="B19" s="603" t="s">
        <v>87</v>
      </c>
      <c r="C19" s="601">
        <f t="shared" si="2"/>
        <v>4.3607624360762438E-2</v>
      </c>
      <c r="D19" s="506">
        <f>D9/D$6</f>
        <v>2.7796842827728208E-2</v>
      </c>
      <c r="E19" s="506">
        <f t="shared" si="1"/>
        <v>9.3457943925233641E-2</v>
      </c>
      <c r="F19" s="506">
        <f t="shared" si="1"/>
        <v>3.6128456735057983E-2</v>
      </c>
      <c r="G19" s="506">
        <f t="shared" si="1"/>
        <v>4.1280539174389216E-2</v>
      </c>
      <c r="H19" s="506">
        <f t="shared" si="1"/>
        <v>8.2949308755760377E-3</v>
      </c>
    </row>
    <row r="20" spans="2:16">
      <c r="I20" s="260"/>
    </row>
    <row r="22" spans="2:16" ht="8.25" customHeight="1"/>
    <row r="23" spans="2:16" ht="23.25" customHeight="1">
      <c r="K23" s="628"/>
      <c r="L23" s="628"/>
      <c r="M23" s="628"/>
      <c r="N23" s="628"/>
      <c r="O23" s="628"/>
      <c r="P23" s="628"/>
    </row>
    <row r="29" spans="2:16">
      <c r="K29" s="76"/>
      <c r="L29" s="76"/>
      <c r="M29" s="76"/>
      <c r="N29" s="76"/>
      <c r="O29" s="76"/>
    </row>
    <row r="31" spans="2:16">
      <c r="K31" s="76"/>
      <c r="L31" s="76"/>
      <c r="M31" s="76"/>
      <c r="N31" s="76"/>
      <c r="O31" s="76"/>
    </row>
    <row r="37" spans="2:8" ht="21.75" customHeight="1">
      <c r="B37" s="671"/>
      <c r="C37" s="671"/>
      <c r="D37" s="671"/>
      <c r="E37" s="671"/>
      <c r="F37" s="671"/>
      <c r="G37" s="671"/>
      <c r="H37" s="671"/>
    </row>
    <row r="38" spans="2:8" ht="24.75" customHeight="1"/>
  </sheetData>
  <mergeCells count="10">
    <mergeCell ref="C14:C15"/>
    <mergeCell ref="D14:H14"/>
    <mergeCell ref="K23:P23"/>
    <mergeCell ref="B37:H37"/>
    <mergeCell ref="B1:H1"/>
    <mergeCell ref="B2:H2"/>
    <mergeCell ref="B4:B5"/>
    <mergeCell ref="C4:C5"/>
    <mergeCell ref="D4:H4"/>
    <mergeCell ref="B11:H11"/>
  </mergeCells>
  <pageMargins left="0.7" right="0.7" top="0.75" bottom="0.75" header="0.3" footer="0.3"/>
  <pageSetup orientation="portrait" r:id="rId1"/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>
  <dimension ref="B1:K74"/>
  <sheetViews>
    <sheetView showGridLines="0" workbookViewId="0">
      <selection activeCell="N41" sqref="N41"/>
    </sheetView>
  </sheetViews>
  <sheetFormatPr baseColWidth="10" defaultRowHeight="15"/>
  <cols>
    <col min="1" max="1" width="3.42578125" customWidth="1"/>
    <col min="2" max="2" width="18.42578125" style="53" customWidth="1"/>
    <col min="3" max="3" width="13" style="53" customWidth="1"/>
    <col min="4" max="8" width="13.5703125" customWidth="1"/>
  </cols>
  <sheetData>
    <row r="1" spans="2:10">
      <c r="B1" s="615" t="s">
        <v>647</v>
      </c>
      <c r="C1" s="615"/>
      <c r="D1" s="615"/>
      <c r="E1" s="615"/>
      <c r="F1" s="615"/>
      <c r="G1" s="615"/>
      <c r="H1" s="615"/>
    </row>
    <row r="2" spans="2:10">
      <c r="B2" s="619" t="s">
        <v>624</v>
      </c>
      <c r="C2" s="619"/>
      <c r="D2" s="619"/>
      <c r="E2" s="619"/>
      <c r="F2" s="619"/>
      <c r="G2" s="619"/>
      <c r="H2" s="619"/>
      <c r="I2" s="101"/>
      <c r="J2" s="102"/>
    </row>
    <row r="3" spans="2:10" ht="15.75" thickBot="1">
      <c r="B3" s="634"/>
      <c r="C3" s="634"/>
      <c r="D3" s="634"/>
      <c r="E3" s="634"/>
      <c r="F3" s="634"/>
      <c r="G3" s="634"/>
      <c r="H3" s="634"/>
      <c r="I3" s="634"/>
      <c r="J3" s="102"/>
    </row>
    <row r="4" spans="2:10" ht="15.75" thickBot="1">
      <c r="B4" s="879" t="s">
        <v>89</v>
      </c>
      <c r="C4" s="902" t="s">
        <v>9</v>
      </c>
      <c r="D4" s="909" t="s">
        <v>6</v>
      </c>
      <c r="E4" s="910"/>
      <c r="F4" s="910"/>
      <c r="G4" s="910"/>
      <c r="H4" s="911"/>
      <c r="J4" s="102"/>
    </row>
    <row r="5" spans="2:10" ht="24.75" thickBot="1">
      <c r="B5" s="880"/>
      <c r="C5" s="908"/>
      <c r="D5" s="592" t="s">
        <v>484</v>
      </c>
      <c r="E5" s="593" t="s">
        <v>618</v>
      </c>
      <c r="F5" s="592" t="s">
        <v>617</v>
      </c>
      <c r="G5" s="593" t="s">
        <v>616</v>
      </c>
      <c r="H5" s="594" t="s">
        <v>619</v>
      </c>
      <c r="J5" s="102"/>
    </row>
    <row r="6" spans="2:10" ht="16.5" customHeight="1">
      <c r="B6" s="67" t="s">
        <v>9</v>
      </c>
      <c r="C6" s="103">
        <f>SUM(C7:C17)</f>
        <v>10754.745454545427</v>
      </c>
      <c r="D6" s="103">
        <f>+SUM(D7:D17)</f>
        <v>2913.9636363636305</v>
      </c>
      <c r="E6" s="103">
        <f>+SUM(E7:E17)</f>
        <v>2139.6545454545417</v>
      </c>
      <c r="F6" s="103">
        <f>+SUM(F7:F17)</f>
        <v>2241.7636363636334</v>
      </c>
      <c r="G6" s="103">
        <f>+SUM(G7:G17)</f>
        <v>2373.9636363636273</v>
      </c>
      <c r="H6" s="104">
        <f>+SUM(H7:H17)</f>
        <v>1085.3999999999942</v>
      </c>
      <c r="J6" s="102"/>
    </row>
    <row r="7" spans="2:10" ht="18.75" customHeight="1">
      <c r="B7" s="68" t="s">
        <v>90</v>
      </c>
      <c r="C7" s="106">
        <f>+SUM(D7:H7)</f>
        <v>7192</v>
      </c>
      <c r="D7" s="106">
        <v>1913</v>
      </c>
      <c r="E7" s="106">
        <v>1536</v>
      </c>
      <c r="F7" s="106">
        <v>1514</v>
      </c>
      <c r="G7" s="106">
        <v>1511</v>
      </c>
      <c r="H7" s="107">
        <v>718</v>
      </c>
      <c r="I7" s="308"/>
      <c r="J7" s="102"/>
    </row>
    <row r="8" spans="2:10" ht="18.75" customHeight="1">
      <c r="B8" s="68" t="s">
        <v>91</v>
      </c>
      <c r="C8" s="106">
        <f t="shared" ref="C8:C17" si="0">+SUM(D8:H8)</f>
        <v>2058</v>
      </c>
      <c r="D8" s="106">
        <v>572</v>
      </c>
      <c r="E8" s="106">
        <v>341</v>
      </c>
      <c r="F8" s="106">
        <v>481</v>
      </c>
      <c r="G8" s="106">
        <v>453</v>
      </c>
      <c r="H8" s="107">
        <v>211</v>
      </c>
      <c r="J8" s="102"/>
    </row>
    <row r="9" spans="2:10" ht="18.75" customHeight="1">
      <c r="B9" s="68" t="s">
        <v>92</v>
      </c>
      <c r="C9" s="106">
        <f t="shared" si="0"/>
        <v>780</v>
      </c>
      <c r="D9" s="106">
        <v>286</v>
      </c>
      <c r="E9" s="106">
        <v>105</v>
      </c>
      <c r="F9" s="106">
        <v>123</v>
      </c>
      <c r="G9" s="106">
        <v>191</v>
      </c>
      <c r="H9" s="107">
        <v>75</v>
      </c>
      <c r="J9" s="102"/>
    </row>
    <row r="10" spans="2:10" ht="18.75" customHeight="1">
      <c r="B10" s="68" t="s">
        <v>93</v>
      </c>
      <c r="C10" s="106">
        <f t="shared" si="0"/>
        <v>87</v>
      </c>
      <c r="D10" s="106">
        <v>20</v>
      </c>
      <c r="E10" s="106">
        <v>9</v>
      </c>
      <c r="F10" s="106">
        <v>19</v>
      </c>
      <c r="G10" s="106">
        <v>24</v>
      </c>
      <c r="H10" s="107">
        <v>15</v>
      </c>
      <c r="J10" s="102"/>
    </row>
    <row r="11" spans="2:10" ht="18.75" customHeight="1">
      <c r="B11" s="68" t="s">
        <v>94</v>
      </c>
      <c r="C11" s="106">
        <f t="shared" si="0"/>
        <v>21</v>
      </c>
      <c r="D11" s="106">
        <v>10</v>
      </c>
      <c r="E11" s="106">
        <v>5</v>
      </c>
      <c r="F11" s="106">
        <v>4</v>
      </c>
      <c r="G11" s="106">
        <v>2</v>
      </c>
      <c r="H11" s="107">
        <v>0</v>
      </c>
      <c r="J11" s="102"/>
    </row>
    <row r="12" spans="2:10" ht="18.75" customHeight="1">
      <c r="B12" s="68" t="s">
        <v>95</v>
      </c>
      <c r="C12" s="106">
        <f t="shared" si="0"/>
        <v>28</v>
      </c>
      <c r="D12" s="106">
        <v>4</v>
      </c>
      <c r="E12" s="106">
        <v>4</v>
      </c>
      <c r="F12" s="106">
        <v>8</v>
      </c>
      <c r="G12" s="106">
        <v>3</v>
      </c>
      <c r="H12" s="107">
        <v>9</v>
      </c>
      <c r="J12" s="102"/>
    </row>
    <row r="13" spans="2:10" ht="18.75" customHeight="1">
      <c r="B13" s="68" t="s">
        <v>96</v>
      </c>
      <c r="C13" s="106">
        <f t="shared" si="0"/>
        <v>2</v>
      </c>
      <c r="D13" s="106">
        <v>1</v>
      </c>
      <c r="E13" s="106">
        <v>0</v>
      </c>
      <c r="F13" s="106">
        <v>0</v>
      </c>
      <c r="G13" s="106">
        <v>0</v>
      </c>
      <c r="H13" s="107">
        <v>1</v>
      </c>
      <c r="J13" s="102"/>
    </row>
    <row r="14" spans="2:10" ht="18.75" customHeight="1">
      <c r="B14" s="68" t="s">
        <v>97</v>
      </c>
      <c r="C14" s="106">
        <f t="shared" si="0"/>
        <v>0</v>
      </c>
      <c r="D14" s="106">
        <v>0</v>
      </c>
      <c r="E14" s="106">
        <v>0</v>
      </c>
      <c r="F14" s="106">
        <v>0</v>
      </c>
      <c r="G14" s="106">
        <v>0</v>
      </c>
      <c r="H14" s="107">
        <v>0</v>
      </c>
      <c r="J14" s="102"/>
    </row>
    <row r="15" spans="2:10" ht="18.75" customHeight="1">
      <c r="B15" s="68" t="s">
        <v>98</v>
      </c>
      <c r="C15" s="106">
        <f t="shared" si="0"/>
        <v>1</v>
      </c>
      <c r="D15" s="106">
        <v>0</v>
      </c>
      <c r="E15" s="106">
        <v>0</v>
      </c>
      <c r="F15" s="106">
        <v>0</v>
      </c>
      <c r="G15" s="106">
        <v>0</v>
      </c>
      <c r="H15" s="107">
        <v>1</v>
      </c>
      <c r="J15" s="102"/>
    </row>
    <row r="16" spans="2:10" ht="18.75" customHeight="1">
      <c r="B16" s="68" t="s">
        <v>99</v>
      </c>
      <c r="C16" s="106">
        <f t="shared" si="0"/>
        <v>1</v>
      </c>
      <c r="D16" s="106">
        <v>0</v>
      </c>
      <c r="E16" s="106">
        <v>1</v>
      </c>
      <c r="F16" s="106">
        <v>0</v>
      </c>
      <c r="G16" s="106">
        <v>0</v>
      </c>
      <c r="H16" s="107">
        <v>0</v>
      </c>
      <c r="J16" s="102"/>
    </row>
    <row r="17" spans="2:10" ht="15.75" thickBot="1">
      <c r="B17" s="71" t="s">
        <v>81</v>
      </c>
      <c r="C17" s="109">
        <f t="shared" si="0"/>
        <v>584.74545454542704</v>
      </c>
      <c r="D17" s="109">
        <v>107.96363636363048</v>
      </c>
      <c r="E17" s="109">
        <v>138.65454545454168</v>
      </c>
      <c r="F17" s="109">
        <v>92.763636363633395</v>
      </c>
      <c r="G17" s="109">
        <v>189.9636363636273</v>
      </c>
      <c r="H17" s="110">
        <v>55.399999999994179</v>
      </c>
      <c r="J17" s="102"/>
    </row>
    <row r="18" spans="2:10" ht="9" customHeight="1">
      <c r="J18" s="102"/>
    </row>
    <row r="19" spans="2:10" ht="24.75" customHeight="1">
      <c r="B19" s="618" t="s">
        <v>82</v>
      </c>
      <c r="C19" s="618"/>
      <c r="D19" s="618"/>
      <c r="E19" s="618"/>
      <c r="F19" s="618"/>
      <c r="G19" s="618"/>
      <c r="H19" s="618"/>
    </row>
    <row r="22" spans="2:10" ht="15.75" thickBot="1"/>
    <row r="23" spans="2:10">
      <c r="B23" s="629" t="s">
        <v>89</v>
      </c>
      <c r="C23" s="631" t="s">
        <v>9</v>
      </c>
    </row>
    <row r="24" spans="2:10">
      <c r="B24" s="630"/>
      <c r="C24" s="632"/>
    </row>
    <row r="25" spans="2:10">
      <c r="B25" s="111" t="s">
        <v>9</v>
      </c>
      <c r="C25" s="112">
        <f>SUM(C26:C36)</f>
        <v>0.99999999999999989</v>
      </c>
    </row>
    <row r="26" spans="2:10">
      <c r="B26" s="113" t="s">
        <v>81</v>
      </c>
      <c r="C26" s="114">
        <v>5.437092463199935E-2</v>
      </c>
    </row>
    <row r="27" spans="2:10">
      <c r="B27" s="113" t="s">
        <v>99</v>
      </c>
      <c r="C27" s="114">
        <v>9.2982209967355025E-5</v>
      </c>
    </row>
    <row r="28" spans="2:10">
      <c r="B28" s="113" t="s">
        <v>98</v>
      </c>
      <c r="C28" s="114">
        <v>9.2982209967355025E-5</v>
      </c>
    </row>
    <row r="29" spans="2:10">
      <c r="B29" s="113" t="s">
        <v>97</v>
      </c>
      <c r="C29" s="114">
        <v>0</v>
      </c>
    </row>
    <row r="30" spans="2:10">
      <c r="B30" s="113" t="s">
        <v>96</v>
      </c>
      <c r="C30" s="114">
        <v>1.8596441993471005E-4</v>
      </c>
    </row>
    <row r="31" spans="2:10" ht="17.25" customHeight="1">
      <c r="B31" s="113" t="s">
        <v>95</v>
      </c>
      <c r="C31" s="114">
        <v>2.6035018790859406E-3</v>
      </c>
    </row>
    <row r="32" spans="2:10">
      <c r="B32" s="113" t="s">
        <v>94</v>
      </c>
      <c r="C32" s="114">
        <v>1.9526264093144554E-3</v>
      </c>
    </row>
    <row r="33" spans="2:10">
      <c r="B33" s="113" t="s">
        <v>93</v>
      </c>
      <c r="C33" s="114">
        <v>8.0894522671598867E-3</v>
      </c>
    </row>
    <row r="34" spans="2:10">
      <c r="B34" s="113" t="s">
        <v>92</v>
      </c>
      <c r="C34" s="114">
        <v>7.2526123774536919E-2</v>
      </c>
    </row>
    <row r="35" spans="2:10">
      <c r="B35" s="113" t="s">
        <v>91</v>
      </c>
      <c r="C35" s="114">
        <v>0.19135738811281663</v>
      </c>
    </row>
    <row r="36" spans="2:10">
      <c r="B36" s="113" t="s">
        <v>90</v>
      </c>
      <c r="C36" s="114">
        <v>0.66872805408521729</v>
      </c>
    </row>
    <row r="39" spans="2:10">
      <c r="B39"/>
      <c r="C39"/>
    </row>
    <row r="40" spans="2:10" ht="24" customHeight="1">
      <c r="B40"/>
      <c r="C40"/>
      <c r="E40" s="618" t="s">
        <v>82</v>
      </c>
      <c r="F40" s="618"/>
      <c r="G40" s="618"/>
      <c r="H40" s="618"/>
      <c r="I40" s="618"/>
      <c r="J40" s="618"/>
    </row>
    <row r="41" spans="2:10">
      <c r="B41"/>
      <c r="C41"/>
    </row>
    <row r="42" spans="2:10">
      <c r="B42"/>
      <c r="C42"/>
    </row>
    <row r="43" spans="2:10">
      <c r="B43"/>
      <c r="C43"/>
    </row>
    <row r="44" spans="2:10">
      <c r="B44"/>
      <c r="C44"/>
    </row>
    <row r="45" spans="2:10">
      <c r="B45"/>
      <c r="C45"/>
    </row>
    <row r="46" spans="2:10">
      <c r="B46"/>
      <c r="C46"/>
    </row>
    <row r="47" spans="2:10">
      <c r="B47"/>
      <c r="C47"/>
    </row>
    <row r="48" spans="2:10">
      <c r="B48"/>
      <c r="C48"/>
    </row>
    <row r="49" spans="2:11">
      <c r="B49"/>
      <c r="C49"/>
    </row>
    <row r="50" spans="2:11">
      <c r="B50"/>
      <c r="C50"/>
    </row>
    <row r="51" spans="2:11">
      <c r="B51"/>
      <c r="C51"/>
      <c r="K51" s="75"/>
    </row>
    <row r="52" spans="2:11">
      <c r="B52"/>
      <c r="C52"/>
    </row>
    <row r="53" spans="2:11">
      <c r="B53"/>
      <c r="C53"/>
    </row>
    <row r="54" spans="2:11">
      <c r="B54"/>
      <c r="C54"/>
    </row>
    <row r="56" spans="2:11">
      <c r="B56"/>
      <c r="C56"/>
    </row>
    <row r="57" spans="2:11">
      <c r="B57"/>
      <c r="C57"/>
    </row>
    <row r="58" spans="2:11">
      <c r="B58"/>
      <c r="C58"/>
    </row>
    <row r="59" spans="2:11">
      <c r="B59"/>
      <c r="C59"/>
    </row>
    <row r="60" spans="2:11">
      <c r="B60"/>
      <c r="C60"/>
    </row>
    <row r="61" spans="2:11">
      <c r="B61"/>
      <c r="C61"/>
    </row>
    <row r="62" spans="2:11">
      <c r="B62"/>
      <c r="C62"/>
    </row>
    <row r="63" spans="2:11">
      <c r="B63"/>
      <c r="C63"/>
    </row>
    <row r="64" spans="2:11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</sheetData>
  <mergeCells count="10">
    <mergeCell ref="E40:J40"/>
    <mergeCell ref="B1:H1"/>
    <mergeCell ref="B2:H2"/>
    <mergeCell ref="B3:I3"/>
    <mergeCell ref="B4:B5"/>
    <mergeCell ref="C4:C5"/>
    <mergeCell ref="D4:H4"/>
    <mergeCell ref="B19:H19"/>
    <mergeCell ref="B23:B24"/>
    <mergeCell ref="C23:C24"/>
  </mergeCells>
  <pageMargins left="0.7" right="0.7" top="0.75" bottom="0.75" header="0.3" footer="0.3"/>
  <pageSetup paperSize="9" orientation="portrait" r:id="rId1"/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10:L11"/>
  <sheetViews>
    <sheetView workbookViewId="0">
      <selection activeCell="F10" sqref="F10:L11"/>
    </sheetView>
  </sheetViews>
  <sheetFormatPr baseColWidth="10" defaultRowHeight="15"/>
  <cols>
    <col min="1" max="16384" width="11.42578125" style="1"/>
  </cols>
  <sheetData>
    <row r="10" spans="6:12" ht="59.25">
      <c r="F10" s="613" t="s">
        <v>4</v>
      </c>
      <c r="G10" s="613"/>
      <c r="H10" s="613"/>
      <c r="I10" s="613"/>
      <c r="J10" s="613"/>
      <c r="K10" s="613"/>
      <c r="L10" s="613"/>
    </row>
    <row r="11" spans="6:12" ht="61.5">
      <c r="F11" s="8"/>
      <c r="G11" s="614" t="s">
        <v>485</v>
      </c>
      <c r="H11" s="614"/>
      <c r="I11" s="614"/>
      <c r="J11" s="614"/>
      <c r="K11" s="614"/>
      <c r="L11" s="8"/>
    </row>
  </sheetData>
  <mergeCells count="2">
    <mergeCell ref="F10:L10"/>
    <mergeCell ref="G11:K11"/>
  </mergeCells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dimension ref="B2:H16"/>
  <sheetViews>
    <sheetView showGridLines="0" workbookViewId="0">
      <selection activeCell="J14" sqref="J14"/>
    </sheetView>
  </sheetViews>
  <sheetFormatPr baseColWidth="10" defaultRowHeight="15"/>
  <cols>
    <col min="2" max="2" width="25.140625" customWidth="1"/>
  </cols>
  <sheetData>
    <row r="2" spans="2:8">
      <c r="B2" s="615" t="s">
        <v>648</v>
      </c>
      <c r="C2" s="615"/>
      <c r="D2" s="615"/>
    </row>
    <row r="3" spans="2:8" ht="28.5" customHeight="1">
      <c r="B3" s="616" t="s">
        <v>625</v>
      </c>
      <c r="C3" s="616"/>
      <c r="D3" s="616"/>
    </row>
    <row r="4" spans="2:8" ht="15.75" thickBot="1">
      <c r="B4" s="9"/>
      <c r="C4" s="9"/>
      <c r="D4" s="9"/>
      <c r="E4" s="10"/>
    </row>
    <row r="5" spans="2:8" ht="15.75" thickBot="1">
      <c r="B5" s="552" t="s">
        <v>6</v>
      </c>
      <c r="C5" s="553" t="s">
        <v>7</v>
      </c>
      <c r="D5" s="554" t="s">
        <v>8</v>
      </c>
      <c r="E5" s="10"/>
    </row>
    <row r="6" spans="2:8" ht="19.5" customHeight="1">
      <c r="B6" s="128" t="s">
        <v>9</v>
      </c>
      <c r="C6" s="129">
        <f>+SUM(C7:C9)</f>
        <v>3661</v>
      </c>
      <c r="D6" s="130">
        <f>+SUM(D7:D9)</f>
        <v>1</v>
      </c>
      <c r="E6" s="10"/>
    </row>
    <row r="7" spans="2:8" ht="19.5" customHeight="1">
      <c r="B7" s="131" t="s">
        <v>485</v>
      </c>
      <c r="C7" s="132">
        <v>2727</v>
      </c>
      <c r="D7" s="133">
        <v>0.74487844851133567</v>
      </c>
      <c r="E7" s="10"/>
    </row>
    <row r="8" spans="2:8" ht="19.5" customHeight="1">
      <c r="B8" s="131" t="s">
        <v>626</v>
      </c>
      <c r="C8" s="132">
        <v>471</v>
      </c>
      <c r="D8" s="133">
        <v>0.12865337339524721</v>
      </c>
      <c r="E8" s="10"/>
    </row>
    <row r="9" spans="2:8" ht="15.75" thickBot="1">
      <c r="B9" s="180" t="s">
        <v>627</v>
      </c>
      <c r="C9" s="181">
        <v>463</v>
      </c>
      <c r="D9" s="228">
        <v>0.12646817809341709</v>
      </c>
      <c r="E9" s="10"/>
    </row>
    <row r="12" spans="2:8">
      <c r="B12" s="615" t="s">
        <v>650</v>
      </c>
      <c r="C12" s="615"/>
      <c r="D12" s="615"/>
      <c r="E12" s="615"/>
      <c r="F12" s="615"/>
      <c r="G12" s="615"/>
      <c r="H12" s="615"/>
    </row>
    <row r="13" spans="2:8">
      <c r="B13" s="619" t="s">
        <v>628</v>
      </c>
      <c r="C13" s="619"/>
      <c r="D13" s="619"/>
      <c r="E13" s="619"/>
      <c r="F13" s="619"/>
      <c r="G13" s="619"/>
      <c r="H13" s="619"/>
    </row>
    <row r="14" spans="2:8" ht="15.75" customHeight="1">
      <c r="H14" s="604"/>
    </row>
    <row r="15" spans="2:8">
      <c r="H15" s="604"/>
    </row>
    <row r="16" spans="2:8">
      <c r="H16" s="604"/>
    </row>
  </sheetData>
  <mergeCells count="4">
    <mergeCell ref="B2:D2"/>
    <mergeCell ref="B3:D3"/>
    <mergeCell ref="B12:H12"/>
    <mergeCell ref="B13:H13"/>
  </mergeCells>
  <pageMargins left="0.7" right="0.7" top="0.75" bottom="0.75" header="0.3" footer="0.3"/>
  <pageSetup orientation="portrait" r:id="rId1"/>
  <drawing r:id="rId2"/>
</worksheet>
</file>

<file path=xl/worksheets/sheet157.xml><?xml version="1.0" encoding="utf-8"?>
<worksheet xmlns="http://schemas.openxmlformats.org/spreadsheetml/2006/main" xmlns:r="http://schemas.openxmlformats.org/officeDocument/2006/relationships">
  <dimension ref="B1:O74"/>
  <sheetViews>
    <sheetView showGridLines="0" topLeftCell="C1" workbookViewId="0">
      <selection activeCell="B1" sqref="B1:F1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8" max="8" width="41.5703125" customWidth="1"/>
  </cols>
  <sheetData>
    <row r="1" spans="2:9">
      <c r="B1" s="615" t="s">
        <v>649</v>
      </c>
      <c r="C1" s="615"/>
      <c r="D1" s="615"/>
      <c r="E1" s="615"/>
      <c r="F1" s="615"/>
      <c r="G1" s="443"/>
    </row>
    <row r="2" spans="2:9">
      <c r="B2" s="619" t="s">
        <v>629</v>
      </c>
      <c r="C2" s="619"/>
      <c r="D2" s="619"/>
      <c r="E2" s="619"/>
      <c r="F2" s="619"/>
      <c r="G2" s="445"/>
    </row>
    <row r="3" spans="2:9" ht="15.75" thickBot="1">
      <c r="B3" s="38"/>
      <c r="C3" s="38"/>
      <c r="D3" s="38"/>
      <c r="E3" s="38"/>
      <c r="F3" s="38"/>
      <c r="G3" s="38"/>
      <c r="H3" s="39"/>
    </row>
    <row r="4" spans="2:9" ht="15.75" thickBot="1">
      <c r="B4" s="879" t="s">
        <v>16</v>
      </c>
      <c r="C4" s="881" t="s">
        <v>9</v>
      </c>
      <c r="D4" s="912" t="s">
        <v>6</v>
      </c>
      <c r="E4" s="913"/>
      <c r="F4" s="914"/>
      <c r="H4" s="39"/>
    </row>
    <row r="5" spans="2:9" ht="24.75" thickBot="1">
      <c r="B5" s="880"/>
      <c r="C5" s="882"/>
      <c r="D5" s="562" t="s">
        <v>630</v>
      </c>
      <c r="E5" s="563" t="s">
        <v>631</v>
      </c>
      <c r="F5" s="564" t="s">
        <v>627</v>
      </c>
      <c r="H5" s="39"/>
    </row>
    <row r="6" spans="2:9" ht="18.75" customHeight="1">
      <c r="B6" s="41" t="s">
        <v>9</v>
      </c>
      <c r="C6" s="139">
        <f>+SUM(D6:F6)</f>
        <v>3661</v>
      </c>
      <c r="D6" s="139">
        <f>+SUM(D7:D54)</f>
        <v>2727</v>
      </c>
      <c r="E6" s="139">
        <f>+SUM(E7:E54)</f>
        <v>471</v>
      </c>
      <c r="F6" s="140">
        <f>+SUM(F7:F54)</f>
        <v>463</v>
      </c>
      <c r="G6" s="44"/>
      <c r="H6" s="39"/>
    </row>
    <row r="7" spans="2:9">
      <c r="B7" s="45" t="s">
        <v>17</v>
      </c>
      <c r="C7" s="46">
        <f t="shared" ref="C7:C54" si="0">+SUM(D7:F7)</f>
        <v>26</v>
      </c>
      <c r="D7" s="46">
        <v>21</v>
      </c>
      <c r="E7" s="46">
        <v>4</v>
      </c>
      <c r="F7" s="47">
        <v>1</v>
      </c>
      <c r="G7" s="46"/>
      <c r="H7" s="39"/>
    </row>
    <row r="8" spans="2:9">
      <c r="B8" s="45" t="s">
        <v>135</v>
      </c>
      <c r="C8" s="46">
        <f t="shared" si="0"/>
        <v>28</v>
      </c>
      <c r="D8" s="46">
        <v>25</v>
      </c>
      <c r="E8" s="46">
        <v>1</v>
      </c>
      <c r="F8" s="47">
        <v>2</v>
      </c>
      <c r="G8" s="46"/>
      <c r="H8" s="48" t="s">
        <v>75</v>
      </c>
      <c r="I8" s="49">
        <v>1.6388964763725759E-2</v>
      </c>
    </row>
    <row r="9" spans="2:9">
      <c r="B9" s="45" t="s">
        <v>136</v>
      </c>
      <c r="C9" s="46">
        <f t="shared" si="0"/>
        <v>1</v>
      </c>
      <c r="D9" s="46">
        <v>1</v>
      </c>
      <c r="E9" s="46">
        <v>0</v>
      </c>
      <c r="F9" s="47">
        <v>0</v>
      </c>
      <c r="G9" s="46"/>
      <c r="H9" s="48" t="s">
        <v>21</v>
      </c>
      <c r="I9" s="49">
        <v>2.0486205954657197E-2</v>
      </c>
    </row>
    <row r="10" spans="2:9">
      <c r="B10" s="45" t="s">
        <v>137</v>
      </c>
      <c r="C10" s="46">
        <f t="shared" si="0"/>
        <v>15</v>
      </c>
      <c r="D10" s="46">
        <v>13</v>
      </c>
      <c r="E10" s="46">
        <v>1</v>
      </c>
      <c r="F10" s="47">
        <v>1</v>
      </c>
      <c r="G10" s="46"/>
      <c r="H10" s="48" t="s">
        <v>25</v>
      </c>
      <c r="I10" s="49">
        <v>2.2398251843758536E-2</v>
      </c>
    </row>
    <row r="11" spans="2:9">
      <c r="B11" s="45" t="s">
        <v>138</v>
      </c>
      <c r="C11" s="46">
        <f t="shared" si="0"/>
        <v>1</v>
      </c>
      <c r="D11" s="46">
        <v>1</v>
      </c>
      <c r="E11" s="46">
        <v>0</v>
      </c>
      <c r="F11" s="47">
        <v>0</v>
      </c>
      <c r="G11" s="46"/>
      <c r="H11" s="48" t="s">
        <v>23</v>
      </c>
      <c r="I11" s="49">
        <v>2.4856596558317401E-2</v>
      </c>
    </row>
    <row r="12" spans="2:9" ht="24">
      <c r="B12" s="45" t="s">
        <v>196</v>
      </c>
      <c r="C12" s="46">
        <f t="shared" si="0"/>
        <v>2</v>
      </c>
      <c r="D12" s="46">
        <v>2</v>
      </c>
      <c r="E12" s="46">
        <v>0</v>
      </c>
      <c r="F12" s="47">
        <v>0</v>
      </c>
      <c r="G12" s="46"/>
      <c r="H12" s="48" t="s">
        <v>29</v>
      </c>
      <c r="I12" s="49">
        <v>4.7527997814804698E-2</v>
      </c>
    </row>
    <row r="13" spans="2:9">
      <c r="B13" s="45" t="s">
        <v>30</v>
      </c>
      <c r="C13" s="46">
        <f t="shared" si="0"/>
        <v>4</v>
      </c>
      <c r="D13" s="46">
        <v>4</v>
      </c>
      <c r="E13" s="46">
        <v>0</v>
      </c>
      <c r="F13" s="47">
        <v>0</v>
      </c>
      <c r="G13" s="46"/>
      <c r="H13" s="48" t="s">
        <v>27</v>
      </c>
      <c r="I13" s="49">
        <v>5.6815077847582628E-2</v>
      </c>
    </row>
    <row r="14" spans="2:9">
      <c r="B14" s="45" t="s">
        <v>36</v>
      </c>
      <c r="C14" s="46">
        <f t="shared" si="0"/>
        <v>8</v>
      </c>
      <c r="D14" s="46">
        <v>7</v>
      </c>
      <c r="E14" s="46">
        <v>0</v>
      </c>
      <c r="F14" s="47">
        <v>1</v>
      </c>
      <c r="G14" s="46"/>
      <c r="H14" s="48" t="s">
        <v>35</v>
      </c>
      <c r="I14" s="49">
        <v>7.9213329691341164E-2</v>
      </c>
    </row>
    <row r="15" spans="2:9">
      <c r="B15" s="45" t="s">
        <v>140</v>
      </c>
      <c r="C15" s="46">
        <f t="shared" si="0"/>
        <v>27</v>
      </c>
      <c r="D15" s="46">
        <v>19</v>
      </c>
      <c r="E15" s="46">
        <v>6</v>
      </c>
      <c r="F15" s="47">
        <v>2</v>
      </c>
      <c r="G15" s="46"/>
      <c r="H15" s="48" t="s">
        <v>33</v>
      </c>
      <c r="I15" s="49">
        <v>9.4236547391423106E-2</v>
      </c>
    </row>
    <row r="16" spans="2:9">
      <c r="B16" s="45" t="s">
        <v>44</v>
      </c>
      <c r="C16" s="46">
        <f t="shared" si="0"/>
        <v>25</v>
      </c>
      <c r="D16" s="46">
        <v>21</v>
      </c>
      <c r="E16" s="46">
        <v>3</v>
      </c>
      <c r="F16" s="47">
        <v>1</v>
      </c>
      <c r="G16" s="46"/>
      <c r="H16" s="48" t="s">
        <v>31</v>
      </c>
      <c r="I16" s="49">
        <v>0.10406992624965856</v>
      </c>
    </row>
    <row r="17" spans="2:9">
      <c r="B17" s="45" t="s">
        <v>45</v>
      </c>
      <c r="C17" s="46">
        <f t="shared" si="0"/>
        <v>2</v>
      </c>
      <c r="D17" s="46">
        <v>0</v>
      </c>
      <c r="E17" s="46">
        <v>0</v>
      </c>
      <c r="F17" s="47">
        <v>2</v>
      </c>
      <c r="G17" s="46"/>
      <c r="H17" s="48" t="s">
        <v>37</v>
      </c>
      <c r="I17" s="49">
        <v>0.37476099426386233</v>
      </c>
    </row>
    <row r="18" spans="2:9">
      <c r="B18" s="45" t="s">
        <v>46</v>
      </c>
      <c r="C18" s="46">
        <f t="shared" si="0"/>
        <v>7</v>
      </c>
      <c r="D18" s="46">
        <v>6</v>
      </c>
      <c r="E18" s="46">
        <v>1</v>
      </c>
      <c r="F18" s="47">
        <v>0</v>
      </c>
      <c r="G18" s="46"/>
      <c r="H18" s="39"/>
    </row>
    <row r="19" spans="2:9">
      <c r="B19" s="45" t="s">
        <v>47</v>
      </c>
      <c r="C19" s="46">
        <f t="shared" si="0"/>
        <v>1</v>
      </c>
      <c r="D19" s="46">
        <v>1</v>
      </c>
      <c r="E19" s="46">
        <v>0</v>
      </c>
      <c r="F19" s="47">
        <v>0</v>
      </c>
      <c r="G19" s="46"/>
      <c r="H19" s="39"/>
    </row>
    <row r="20" spans="2:9">
      <c r="B20" s="45" t="s">
        <v>48</v>
      </c>
      <c r="C20" s="46">
        <f t="shared" si="0"/>
        <v>3</v>
      </c>
      <c r="D20" s="46">
        <v>2</v>
      </c>
      <c r="E20" s="46">
        <v>1</v>
      </c>
      <c r="F20" s="47">
        <v>0</v>
      </c>
      <c r="G20" s="46"/>
      <c r="H20" s="39"/>
    </row>
    <row r="21" spans="2:9">
      <c r="B21" s="45" t="s">
        <v>50</v>
      </c>
      <c r="C21" s="46">
        <f t="shared" si="0"/>
        <v>4</v>
      </c>
      <c r="D21" s="46">
        <v>4</v>
      </c>
      <c r="E21" s="46">
        <v>0</v>
      </c>
      <c r="F21" s="47">
        <v>0</v>
      </c>
      <c r="G21" s="46"/>
      <c r="H21" s="39"/>
    </row>
    <row r="22" spans="2:9">
      <c r="B22" s="45" t="s">
        <v>29</v>
      </c>
      <c r="C22" s="46">
        <f t="shared" si="0"/>
        <v>174</v>
      </c>
      <c r="D22" s="46">
        <v>138</v>
      </c>
      <c r="E22" s="46">
        <v>25</v>
      </c>
      <c r="F22" s="47">
        <v>11</v>
      </c>
      <c r="G22" s="46"/>
      <c r="H22" s="39"/>
    </row>
    <row r="23" spans="2:9">
      <c r="B23" s="45" t="s">
        <v>19</v>
      </c>
      <c r="C23" s="46">
        <f t="shared" si="0"/>
        <v>47</v>
      </c>
      <c r="D23" s="46">
        <v>40</v>
      </c>
      <c r="E23" s="46">
        <v>7</v>
      </c>
      <c r="F23" s="47">
        <v>0</v>
      </c>
      <c r="G23" s="46"/>
      <c r="H23" s="39"/>
    </row>
    <row r="24" spans="2:9" ht="24">
      <c r="B24" s="45" t="s">
        <v>37</v>
      </c>
      <c r="C24" s="46">
        <f t="shared" si="0"/>
        <v>1372</v>
      </c>
      <c r="D24" s="46">
        <v>1009</v>
      </c>
      <c r="E24" s="46">
        <v>155</v>
      </c>
      <c r="F24" s="47">
        <v>208</v>
      </c>
      <c r="G24" s="46"/>
      <c r="H24" s="39"/>
    </row>
    <row r="25" spans="2:9">
      <c r="B25" s="45" t="s">
        <v>52</v>
      </c>
      <c r="C25" s="46">
        <f t="shared" si="0"/>
        <v>6</v>
      </c>
      <c r="D25" s="46">
        <v>5</v>
      </c>
      <c r="E25" s="46">
        <v>0</v>
      </c>
      <c r="F25" s="47">
        <v>1</v>
      </c>
      <c r="G25" s="46"/>
      <c r="H25" s="39"/>
    </row>
    <row r="26" spans="2:9">
      <c r="B26" s="45" t="s">
        <v>53</v>
      </c>
      <c r="C26" s="46">
        <f t="shared" si="0"/>
        <v>3</v>
      </c>
      <c r="D26" s="46">
        <v>2</v>
      </c>
      <c r="E26" s="46">
        <v>1</v>
      </c>
      <c r="F26" s="47">
        <v>0</v>
      </c>
      <c r="G26" s="46"/>
      <c r="H26" s="39"/>
    </row>
    <row r="27" spans="2:9">
      <c r="B27" s="45" t="s">
        <v>54</v>
      </c>
      <c r="C27" s="46">
        <f t="shared" si="0"/>
        <v>1</v>
      </c>
      <c r="D27" s="46">
        <v>1</v>
      </c>
      <c r="E27" s="46">
        <v>0</v>
      </c>
      <c r="F27" s="47">
        <v>0</v>
      </c>
      <c r="G27" s="46"/>
      <c r="H27" s="39"/>
    </row>
    <row r="28" spans="2:9">
      <c r="B28" s="45" t="s">
        <v>55</v>
      </c>
      <c r="C28" s="46">
        <f t="shared" si="0"/>
        <v>23</v>
      </c>
      <c r="D28" s="46">
        <v>13</v>
      </c>
      <c r="E28" s="46">
        <v>4</v>
      </c>
      <c r="F28" s="47">
        <v>6</v>
      </c>
      <c r="G28" s="46"/>
      <c r="H28" s="39"/>
    </row>
    <row r="29" spans="2:9">
      <c r="B29" s="45" t="s">
        <v>33</v>
      </c>
      <c r="C29" s="46">
        <f t="shared" si="0"/>
        <v>345</v>
      </c>
      <c r="D29" s="46">
        <v>238</v>
      </c>
      <c r="E29" s="46">
        <v>54</v>
      </c>
      <c r="F29" s="47">
        <v>53</v>
      </c>
      <c r="G29" s="46"/>
      <c r="H29" s="39"/>
    </row>
    <row r="30" spans="2:9">
      <c r="B30" s="45" t="s">
        <v>58</v>
      </c>
      <c r="C30" s="46">
        <f t="shared" si="0"/>
        <v>7</v>
      </c>
      <c r="D30" s="46">
        <v>6</v>
      </c>
      <c r="E30" s="46">
        <v>1</v>
      </c>
      <c r="F30" s="47">
        <v>0</v>
      </c>
      <c r="G30" s="46"/>
      <c r="H30" s="39"/>
    </row>
    <row r="31" spans="2:9">
      <c r="B31" s="45" t="s">
        <v>142</v>
      </c>
      <c r="C31" s="46">
        <f t="shared" si="0"/>
        <v>54</v>
      </c>
      <c r="D31" s="46">
        <v>42</v>
      </c>
      <c r="E31" s="46">
        <v>7</v>
      </c>
      <c r="F31" s="47">
        <v>5</v>
      </c>
      <c r="G31" s="46"/>
      <c r="H31" s="39"/>
    </row>
    <row r="32" spans="2:9">
      <c r="B32" s="45" t="s">
        <v>21</v>
      </c>
      <c r="C32" s="46">
        <f t="shared" si="0"/>
        <v>75</v>
      </c>
      <c r="D32" s="46">
        <v>57</v>
      </c>
      <c r="E32" s="46">
        <v>13</v>
      </c>
      <c r="F32" s="47">
        <v>5</v>
      </c>
      <c r="G32" s="46"/>
      <c r="H32" s="39"/>
    </row>
    <row r="33" spans="2:15" ht="24">
      <c r="B33" s="45" t="s">
        <v>61</v>
      </c>
      <c r="C33" s="46">
        <f t="shared" si="0"/>
        <v>4</v>
      </c>
      <c r="D33" s="46">
        <v>4</v>
      </c>
      <c r="E33" s="46">
        <v>0</v>
      </c>
      <c r="F33" s="47">
        <v>0</v>
      </c>
      <c r="G33" s="46"/>
      <c r="H33" s="39"/>
    </row>
    <row r="34" spans="2:15">
      <c r="B34" s="45" t="s">
        <v>62</v>
      </c>
      <c r="C34" s="46">
        <f t="shared" si="0"/>
        <v>4</v>
      </c>
      <c r="D34" s="46">
        <v>4</v>
      </c>
      <c r="E34" s="46">
        <v>0</v>
      </c>
      <c r="F34" s="47">
        <v>0</v>
      </c>
      <c r="G34" s="46"/>
      <c r="H34" s="39"/>
    </row>
    <row r="35" spans="2:15">
      <c r="B35" s="45" t="s">
        <v>63</v>
      </c>
      <c r="C35" s="46">
        <f t="shared" si="0"/>
        <v>14</v>
      </c>
      <c r="D35" s="46">
        <v>6</v>
      </c>
      <c r="E35" s="46">
        <v>7</v>
      </c>
      <c r="F35" s="47">
        <v>1</v>
      </c>
      <c r="G35" s="46"/>
      <c r="H35" s="39"/>
    </row>
    <row r="36" spans="2:15">
      <c r="B36" s="45" t="s">
        <v>64</v>
      </c>
      <c r="C36" s="46">
        <f t="shared" si="0"/>
        <v>35</v>
      </c>
      <c r="D36" s="46">
        <v>29</v>
      </c>
      <c r="E36" s="46">
        <v>3</v>
      </c>
      <c r="F36" s="47">
        <v>3</v>
      </c>
      <c r="G36" s="46"/>
      <c r="H36" s="39"/>
    </row>
    <row r="37" spans="2:15">
      <c r="B37" s="45" t="s">
        <v>68</v>
      </c>
      <c r="C37" s="46">
        <f t="shared" si="0"/>
        <v>12</v>
      </c>
      <c r="D37" s="46">
        <v>11</v>
      </c>
      <c r="E37" s="46">
        <v>0</v>
      </c>
      <c r="F37" s="47">
        <v>1</v>
      </c>
      <c r="G37" s="46"/>
      <c r="H37" s="39"/>
    </row>
    <row r="38" spans="2:15">
      <c r="B38" s="45" t="s">
        <v>69</v>
      </c>
      <c r="C38" s="46">
        <f t="shared" si="0"/>
        <v>5</v>
      </c>
      <c r="D38" s="46">
        <v>4</v>
      </c>
      <c r="E38" s="46">
        <v>0</v>
      </c>
      <c r="F38" s="47">
        <v>1</v>
      </c>
      <c r="G38" s="46"/>
      <c r="H38" s="39"/>
    </row>
    <row r="39" spans="2:15">
      <c r="B39" s="45" t="s">
        <v>70</v>
      </c>
      <c r="C39" s="46">
        <f t="shared" si="0"/>
        <v>7</v>
      </c>
      <c r="D39" s="46">
        <v>5</v>
      </c>
      <c r="E39" s="46">
        <v>2</v>
      </c>
      <c r="F39" s="47">
        <v>0</v>
      </c>
      <c r="G39" s="46"/>
      <c r="H39" s="39"/>
    </row>
    <row r="40" spans="2:15" ht="24">
      <c r="B40" s="45" t="s">
        <v>71</v>
      </c>
      <c r="C40" s="46">
        <f t="shared" si="0"/>
        <v>1</v>
      </c>
      <c r="D40" s="46">
        <v>1</v>
      </c>
      <c r="E40" s="46">
        <v>0</v>
      </c>
      <c r="F40" s="47">
        <v>0</v>
      </c>
      <c r="G40" s="46"/>
      <c r="H40" s="39"/>
    </row>
    <row r="41" spans="2:15" ht="19.5" customHeight="1">
      <c r="B41" s="45" t="s">
        <v>146</v>
      </c>
      <c r="C41" s="46">
        <f t="shared" si="0"/>
        <v>1</v>
      </c>
      <c r="D41" s="46">
        <v>1</v>
      </c>
      <c r="E41" s="46">
        <v>0</v>
      </c>
      <c r="F41" s="47">
        <v>0</v>
      </c>
      <c r="G41" s="46"/>
      <c r="H41" s="618" t="s">
        <v>59</v>
      </c>
      <c r="I41" s="618"/>
      <c r="J41" s="618"/>
      <c r="K41" s="618"/>
      <c r="L41" s="618"/>
      <c r="M41" s="618"/>
      <c r="N41" s="618"/>
      <c r="O41" s="618"/>
    </row>
    <row r="42" spans="2:15" ht="24">
      <c r="B42" s="45" t="s">
        <v>73</v>
      </c>
      <c r="C42" s="46">
        <f t="shared" si="0"/>
        <v>6</v>
      </c>
      <c r="D42" s="46">
        <v>4</v>
      </c>
      <c r="E42" s="46">
        <v>2</v>
      </c>
      <c r="F42" s="47">
        <v>0</v>
      </c>
      <c r="G42" s="46"/>
      <c r="H42" s="39"/>
    </row>
    <row r="43" spans="2:15" ht="24">
      <c r="B43" s="45" t="s">
        <v>74</v>
      </c>
      <c r="C43" s="46">
        <f t="shared" si="0"/>
        <v>40</v>
      </c>
      <c r="D43" s="46">
        <v>27</v>
      </c>
      <c r="E43" s="46">
        <v>7</v>
      </c>
      <c r="F43" s="47">
        <v>6</v>
      </c>
      <c r="G43" s="46"/>
      <c r="H43" s="39"/>
    </row>
    <row r="44" spans="2:15">
      <c r="B44" s="45" t="s">
        <v>25</v>
      </c>
      <c r="C44" s="46">
        <f t="shared" si="0"/>
        <v>82</v>
      </c>
      <c r="D44" s="46">
        <v>59</v>
      </c>
      <c r="E44" s="46">
        <v>10</v>
      </c>
      <c r="F44" s="47">
        <v>13</v>
      </c>
      <c r="G44" s="46"/>
      <c r="H44" s="39"/>
    </row>
    <row r="45" spans="2:15">
      <c r="B45" s="45" t="s">
        <v>75</v>
      </c>
      <c r="C45" s="46">
        <f t="shared" si="0"/>
        <v>60</v>
      </c>
      <c r="D45" s="46">
        <v>49</v>
      </c>
      <c r="E45" s="46">
        <v>6</v>
      </c>
      <c r="F45" s="47">
        <v>5</v>
      </c>
      <c r="G45" s="46"/>
      <c r="H45" s="39"/>
    </row>
    <row r="46" spans="2:15">
      <c r="B46" s="45" t="s">
        <v>76</v>
      </c>
      <c r="C46" s="46">
        <f t="shared" si="0"/>
        <v>1</v>
      </c>
      <c r="D46" s="46">
        <v>1</v>
      </c>
      <c r="E46" s="46">
        <v>0</v>
      </c>
      <c r="F46" s="47">
        <v>0</v>
      </c>
      <c r="G46" s="46"/>
      <c r="H46" s="39"/>
    </row>
    <row r="47" spans="2:15">
      <c r="B47" s="45" t="s">
        <v>77</v>
      </c>
      <c r="C47" s="46">
        <f t="shared" si="0"/>
        <v>8</v>
      </c>
      <c r="D47" s="46">
        <v>7</v>
      </c>
      <c r="E47" s="46">
        <v>1</v>
      </c>
      <c r="F47" s="47">
        <v>0</v>
      </c>
      <c r="G47" s="46"/>
      <c r="H47" s="39"/>
    </row>
    <row r="48" spans="2:15">
      <c r="B48" s="45" t="s">
        <v>148</v>
      </c>
      <c r="C48" s="46">
        <f t="shared" si="0"/>
        <v>4</v>
      </c>
      <c r="D48" s="46">
        <v>1</v>
      </c>
      <c r="E48" s="46">
        <v>3</v>
      </c>
      <c r="F48" s="47">
        <v>0</v>
      </c>
      <c r="G48" s="46"/>
      <c r="H48" s="39"/>
    </row>
    <row r="49" spans="2:9">
      <c r="B49" s="45" t="s">
        <v>632</v>
      </c>
      <c r="C49" s="46">
        <f t="shared" si="0"/>
        <v>290</v>
      </c>
      <c r="D49" s="46">
        <v>203</v>
      </c>
      <c r="E49" s="46">
        <v>45</v>
      </c>
      <c r="F49" s="47">
        <v>42</v>
      </c>
      <c r="G49" s="46"/>
      <c r="H49" s="39"/>
    </row>
    <row r="50" spans="2:9">
      <c r="B50" s="45" t="s">
        <v>80</v>
      </c>
      <c r="C50" s="46">
        <f t="shared" si="0"/>
        <v>31</v>
      </c>
      <c r="D50" s="46">
        <v>22</v>
      </c>
      <c r="E50" s="46">
        <v>4</v>
      </c>
      <c r="F50" s="47">
        <v>5</v>
      </c>
      <c r="G50" s="46"/>
      <c r="H50" s="39"/>
    </row>
    <row r="51" spans="2:9">
      <c r="B51" s="45" t="s">
        <v>27</v>
      </c>
      <c r="C51" s="46">
        <f t="shared" si="0"/>
        <v>208</v>
      </c>
      <c r="D51" s="46">
        <v>155</v>
      </c>
      <c r="E51" s="46">
        <v>26</v>
      </c>
      <c r="F51" s="47">
        <v>27</v>
      </c>
      <c r="G51" s="46"/>
      <c r="H51" s="39"/>
    </row>
    <row r="52" spans="2:9">
      <c r="B52" s="45" t="s">
        <v>23</v>
      </c>
      <c r="C52" s="46">
        <f t="shared" si="0"/>
        <v>91</v>
      </c>
      <c r="D52" s="46">
        <v>72</v>
      </c>
      <c r="E52" s="46">
        <v>15</v>
      </c>
      <c r="F52" s="47">
        <v>4</v>
      </c>
      <c r="G52" s="46"/>
      <c r="H52" s="39"/>
    </row>
    <row r="53" spans="2:9">
      <c r="B53" s="45" t="s">
        <v>31</v>
      </c>
      <c r="C53" s="46">
        <f t="shared" si="0"/>
        <v>381</v>
      </c>
      <c r="D53" s="46">
        <v>294</v>
      </c>
      <c r="E53" s="46">
        <v>43</v>
      </c>
      <c r="F53" s="47">
        <v>44</v>
      </c>
      <c r="G53" s="46"/>
      <c r="H53" s="39"/>
    </row>
    <row r="54" spans="2:9" ht="15.75" thickBot="1">
      <c r="B54" s="187" t="s">
        <v>81</v>
      </c>
      <c r="C54" s="51">
        <f t="shared" si="0"/>
        <v>115</v>
      </c>
      <c r="D54" s="51">
        <v>90</v>
      </c>
      <c r="E54" s="51">
        <v>13</v>
      </c>
      <c r="F54" s="52">
        <v>12</v>
      </c>
      <c r="G54" s="46"/>
      <c r="H54" s="39"/>
    </row>
    <row r="55" spans="2:9">
      <c r="G55" s="46"/>
      <c r="H55" s="39"/>
    </row>
    <row r="56" spans="2:9" ht="18.75" customHeight="1">
      <c r="B56" s="618" t="s">
        <v>82</v>
      </c>
      <c r="C56" s="618"/>
      <c r="D56" s="618"/>
      <c r="E56" s="618"/>
      <c r="F56" s="618"/>
      <c r="G56" s="46"/>
      <c r="H56" s="39"/>
    </row>
    <row r="57" spans="2:9">
      <c r="B57" s="618" t="s">
        <v>59</v>
      </c>
      <c r="C57" s="618"/>
      <c r="D57" s="618"/>
      <c r="E57" s="618"/>
      <c r="F57" s="618"/>
      <c r="G57" s="618"/>
      <c r="H57" s="618"/>
      <c r="I57" s="618"/>
    </row>
    <row r="58" spans="2:9">
      <c r="G58" s="46"/>
      <c r="H58" s="39"/>
    </row>
    <row r="59" spans="2:9" ht="16.5" customHeight="1">
      <c r="G59" s="46"/>
      <c r="H59" s="39"/>
    </row>
    <row r="60" spans="2:9">
      <c r="G60" s="46"/>
      <c r="H60" s="39"/>
    </row>
    <row r="61" spans="2:9">
      <c r="G61" s="46"/>
      <c r="H61" s="39"/>
    </row>
    <row r="62" spans="2:9">
      <c r="G62" s="46"/>
      <c r="H62" s="39"/>
    </row>
    <row r="63" spans="2:9">
      <c r="G63" s="46"/>
      <c r="H63" s="39"/>
    </row>
    <row r="64" spans="2:9">
      <c r="G64" s="46"/>
      <c r="H64" s="39"/>
    </row>
    <row r="65" spans="7:8">
      <c r="G65" s="46"/>
      <c r="H65" s="39"/>
    </row>
    <row r="66" spans="7:8">
      <c r="G66" s="46"/>
      <c r="H66" s="39"/>
    </row>
    <row r="67" spans="7:8">
      <c r="G67" s="46"/>
      <c r="H67" s="39"/>
    </row>
    <row r="68" spans="7:8">
      <c r="G68" s="46"/>
      <c r="H68" s="39"/>
    </row>
    <row r="69" spans="7:8">
      <c r="G69" s="46"/>
      <c r="H69" s="39"/>
    </row>
    <row r="70" spans="7:8">
      <c r="G70" s="46"/>
      <c r="H70" s="39"/>
    </row>
    <row r="71" spans="7:8">
      <c r="G71" s="46"/>
      <c r="H71" s="39"/>
    </row>
    <row r="72" spans="7:8">
      <c r="G72" s="46"/>
      <c r="H72" s="39"/>
    </row>
    <row r="73" spans="7:8" ht="8.25" customHeight="1"/>
    <row r="74" spans="7:8" ht="19.5" customHeight="1">
      <c r="G74" s="444"/>
    </row>
  </sheetData>
  <mergeCells count="8">
    <mergeCell ref="B56:F56"/>
    <mergeCell ref="B57:I57"/>
    <mergeCell ref="B1:F1"/>
    <mergeCell ref="B2:F2"/>
    <mergeCell ref="B4:B5"/>
    <mergeCell ref="C4:C5"/>
    <mergeCell ref="D4:F4"/>
    <mergeCell ref="H41:O41"/>
  </mergeCells>
  <pageMargins left="0.7" right="0.7" top="0.75" bottom="0.75" header="0.3" footer="0.3"/>
  <pageSetup orientation="portrait" r:id="rId1"/>
  <drawing r:id="rId2"/>
</worksheet>
</file>

<file path=xl/worksheets/sheet158.xml><?xml version="1.0" encoding="utf-8"?>
<worksheet xmlns="http://schemas.openxmlformats.org/spreadsheetml/2006/main" xmlns:r="http://schemas.openxmlformats.org/officeDocument/2006/relationships">
  <dimension ref="B1:N38"/>
  <sheetViews>
    <sheetView showGridLines="0" workbookViewId="0">
      <selection activeCell="B1" sqref="B1:F1"/>
    </sheetView>
  </sheetViews>
  <sheetFormatPr baseColWidth="10" defaultRowHeight="15"/>
  <cols>
    <col min="2" max="2" width="26" bestFit="1" customWidth="1"/>
    <col min="3" max="3" width="10.7109375" customWidth="1"/>
  </cols>
  <sheetData>
    <row r="1" spans="2:7">
      <c r="B1" s="615" t="s">
        <v>651</v>
      </c>
      <c r="C1" s="615"/>
      <c r="D1" s="615"/>
      <c r="E1" s="615"/>
      <c r="F1" s="615"/>
    </row>
    <row r="2" spans="2:7">
      <c r="B2" s="619" t="s">
        <v>633</v>
      </c>
      <c r="C2" s="619"/>
      <c r="D2" s="619"/>
      <c r="E2" s="619"/>
      <c r="F2" s="619"/>
    </row>
    <row r="3" spans="2:7" ht="15.75" thickBot="1"/>
    <row r="4" spans="2:7" ht="15.75" thickBot="1">
      <c r="B4" s="879" t="s">
        <v>84</v>
      </c>
      <c r="C4" s="881" t="s">
        <v>9</v>
      </c>
      <c r="D4" s="915" t="s">
        <v>6</v>
      </c>
      <c r="E4" s="913"/>
      <c r="F4" s="914"/>
      <c r="G4" s="66"/>
    </row>
    <row r="5" spans="2:7" ht="24.75" thickBot="1">
      <c r="B5" s="880"/>
      <c r="C5" s="882"/>
      <c r="D5" s="562" t="s">
        <v>634</v>
      </c>
      <c r="E5" s="563" t="s">
        <v>635</v>
      </c>
      <c r="F5" s="564" t="s">
        <v>627</v>
      </c>
      <c r="G5" s="66"/>
    </row>
    <row r="6" spans="2:7">
      <c r="B6" s="67" t="s">
        <v>9</v>
      </c>
      <c r="C6" s="42">
        <f>+SUM(C7:C9)</f>
        <v>3660.7785265354346</v>
      </c>
      <c r="D6" s="42">
        <f>+SUM(D7:D9)</f>
        <v>2727.3377337733773</v>
      </c>
      <c r="E6" s="42">
        <f>+SUM(E7:E9)</f>
        <v>470.86411889596604</v>
      </c>
      <c r="F6" s="43">
        <f>+SUM(F7:F9)</f>
        <v>462.57667386609069</v>
      </c>
      <c r="G6" s="66"/>
    </row>
    <row r="7" spans="2:7" ht="15.75" customHeight="1">
      <c r="B7" s="68" t="s">
        <v>85</v>
      </c>
      <c r="C7" s="69">
        <f>+SUM(D7:F7)</f>
        <v>2863.9488180896342</v>
      </c>
      <c r="D7" s="69">
        <v>2041.6941694169418</v>
      </c>
      <c r="E7" s="69">
        <v>464.76220806794055</v>
      </c>
      <c r="F7" s="70">
        <v>357.49244060475161</v>
      </c>
      <c r="G7" s="66"/>
    </row>
    <row r="8" spans="2:7">
      <c r="B8" s="68" t="s">
        <v>86</v>
      </c>
      <c r="C8" s="69">
        <f t="shared" ref="C8:C9" si="0">+SUM(D8:F8)</f>
        <v>701.2003663935933</v>
      </c>
      <c r="D8" s="69">
        <v>602.35056839017238</v>
      </c>
      <c r="E8" s="69">
        <v>4.0679405520169851</v>
      </c>
      <c r="F8" s="70">
        <v>94.781857451403894</v>
      </c>
      <c r="G8" s="66"/>
    </row>
    <row r="9" spans="2:7" ht="15.75" thickBot="1">
      <c r="B9" s="71" t="s">
        <v>87</v>
      </c>
      <c r="C9" s="72">
        <f t="shared" si="0"/>
        <v>95.629342052206979</v>
      </c>
      <c r="D9" s="72">
        <v>83.292995966263291</v>
      </c>
      <c r="E9" s="72">
        <v>2.0339702760084926</v>
      </c>
      <c r="F9" s="73">
        <v>10.302375809935205</v>
      </c>
      <c r="G9" s="66"/>
    </row>
    <row r="10" spans="2:7" ht="8.25" customHeight="1"/>
    <row r="11" spans="2:7" ht="22.5" customHeight="1">
      <c r="B11" s="628"/>
      <c r="C11" s="628"/>
      <c r="D11" s="628"/>
      <c r="E11" s="628"/>
      <c r="F11" s="628"/>
    </row>
    <row r="12" spans="2:7">
      <c r="B12" s="75"/>
    </row>
    <row r="13" spans="2:7">
      <c r="B13" s="75"/>
    </row>
    <row r="14" spans="2:7" ht="24.75">
      <c r="B14" s="77"/>
      <c r="C14" s="147" t="s">
        <v>9</v>
      </c>
      <c r="D14" s="605" t="s">
        <v>485</v>
      </c>
      <c r="E14" s="606" t="s">
        <v>626</v>
      </c>
      <c r="F14" s="607" t="s">
        <v>627</v>
      </c>
    </row>
    <row r="15" spans="2:7">
      <c r="B15" s="81" t="s">
        <v>9</v>
      </c>
      <c r="C15" s="161">
        <f>+SUM(C16:C18)</f>
        <v>0.99999999999999989</v>
      </c>
      <c r="D15" s="161">
        <f t="shared" ref="D15:F15" si="1">+SUM(D16:D18)</f>
        <v>1.0000000000000002</v>
      </c>
      <c r="E15" s="161">
        <f t="shared" si="1"/>
        <v>1</v>
      </c>
      <c r="F15" s="161">
        <f t="shared" si="1"/>
        <v>1</v>
      </c>
    </row>
    <row r="16" spans="2:7">
      <c r="B16" s="81" t="s">
        <v>85</v>
      </c>
      <c r="C16" s="84">
        <f>+C7/$C$6</f>
        <v>0.78233326526859814</v>
      </c>
      <c r="D16" s="84">
        <f>+D7/$D$6</f>
        <v>0.74860335195530736</v>
      </c>
      <c r="E16" s="84">
        <f>+E7/$E$6</f>
        <v>0.98704103671706256</v>
      </c>
      <c r="F16" s="84">
        <f>+F7/$F$6</f>
        <v>0.77282850779510026</v>
      </c>
    </row>
    <row r="17" spans="2:14">
      <c r="B17" s="81" t="s">
        <v>86</v>
      </c>
      <c r="C17" s="84">
        <f>+C8/$C$6</f>
        <v>0.19154405580968326</v>
      </c>
      <c r="D17" s="84">
        <f>+D8/$D$6</f>
        <v>0.2208566108007449</v>
      </c>
      <c r="E17" s="84">
        <f>+E8/$E$6</f>
        <v>8.6393088552915772E-3</v>
      </c>
      <c r="F17" s="84">
        <f>+F8/$F$6</f>
        <v>0.2048997772828508</v>
      </c>
    </row>
    <row r="18" spans="2:14">
      <c r="B18" s="81" t="s">
        <v>87</v>
      </c>
      <c r="C18" s="84">
        <f>+C9/$C$6</f>
        <v>2.6122678921718521E-2</v>
      </c>
      <c r="D18" s="84">
        <f>+D9/$D$6</f>
        <v>3.0540037243947857E-2</v>
      </c>
      <c r="E18" s="84">
        <f>+E9/$E$6</f>
        <v>4.3196544276457886E-3</v>
      </c>
      <c r="F18" s="84">
        <f>+F9/$F$6</f>
        <v>2.2271714922048998E-2</v>
      </c>
    </row>
    <row r="22" spans="2:14" ht="8.25" customHeight="1"/>
    <row r="23" spans="2:14" ht="23.25" customHeight="1">
      <c r="I23" s="628" t="s">
        <v>82</v>
      </c>
      <c r="J23" s="628"/>
      <c r="K23" s="628"/>
      <c r="L23" s="628"/>
      <c r="M23" s="628"/>
      <c r="N23" s="628"/>
    </row>
    <row r="38" spans="2:6" ht="24.75" customHeight="1">
      <c r="B38" s="618" t="s">
        <v>82</v>
      </c>
      <c r="C38" s="618"/>
      <c r="D38" s="618"/>
      <c r="E38" s="618"/>
      <c r="F38" s="618"/>
    </row>
  </sheetData>
  <mergeCells count="8">
    <mergeCell ref="I23:N23"/>
    <mergeCell ref="B38:F38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pageSetup orientation="portrait" r:id="rId1"/>
  <drawing r:id="rId2"/>
</worksheet>
</file>

<file path=xl/worksheets/sheet159.xml><?xml version="1.0" encoding="utf-8"?>
<worksheet xmlns="http://schemas.openxmlformats.org/spreadsheetml/2006/main" xmlns:r="http://schemas.openxmlformats.org/officeDocument/2006/relationships">
  <dimension ref="B1:R78"/>
  <sheetViews>
    <sheetView showGridLines="0" workbookViewId="0">
      <selection activeCell="F6" sqref="F6"/>
    </sheetView>
  </sheetViews>
  <sheetFormatPr baseColWidth="10" defaultRowHeight="15"/>
  <cols>
    <col min="2" max="2" width="21.42578125" style="53" customWidth="1"/>
    <col min="3" max="3" width="13" style="53" customWidth="1"/>
    <col min="4" max="6" width="13.5703125" customWidth="1"/>
  </cols>
  <sheetData>
    <row r="1" spans="2:8">
      <c r="B1" s="615" t="s">
        <v>652</v>
      </c>
      <c r="C1" s="615"/>
      <c r="D1" s="615"/>
      <c r="E1" s="615"/>
      <c r="F1" s="615"/>
    </row>
    <row r="2" spans="2:8">
      <c r="B2" s="619" t="s">
        <v>636</v>
      </c>
      <c r="C2" s="619"/>
      <c r="D2" s="619"/>
      <c r="E2" s="619"/>
      <c r="F2" s="619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879" t="s">
        <v>89</v>
      </c>
      <c r="C4" s="881" t="s">
        <v>9</v>
      </c>
      <c r="D4" s="915" t="s">
        <v>6</v>
      </c>
      <c r="E4" s="913"/>
      <c r="F4" s="914"/>
      <c r="H4" s="102"/>
    </row>
    <row r="5" spans="2:8" ht="24.75" thickBot="1">
      <c r="B5" s="880"/>
      <c r="C5" s="882"/>
      <c r="D5" s="562" t="s">
        <v>637</v>
      </c>
      <c r="E5" s="563" t="s">
        <v>638</v>
      </c>
      <c r="F5" s="564" t="s">
        <v>627</v>
      </c>
      <c r="H5" s="102"/>
    </row>
    <row r="6" spans="2:8" ht="16.5" customHeight="1">
      <c r="B6" s="67" t="s">
        <v>9</v>
      </c>
      <c r="C6" s="103">
        <f t="shared" ref="C6:C17" si="0">+SUM(D6:F6)</f>
        <v>3661</v>
      </c>
      <c r="D6" s="103">
        <f>+SUM(D7:D17)</f>
        <v>2727</v>
      </c>
      <c r="E6" s="103">
        <f t="shared" ref="E6:F6" si="1">+SUM(E7:E17)</f>
        <v>471</v>
      </c>
      <c r="F6" s="104">
        <f t="shared" si="1"/>
        <v>463</v>
      </c>
      <c r="H6" s="102"/>
    </row>
    <row r="7" spans="2:8" ht="18.75" customHeight="1">
      <c r="B7" s="68" t="s">
        <v>90</v>
      </c>
      <c r="C7" s="106">
        <f t="shared" si="0"/>
        <v>2232</v>
      </c>
      <c r="D7" s="106">
        <v>1680</v>
      </c>
      <c r="E7" s="106">
        <v>270</v>
      </c>
      <c r="F7" s="107">
        <v>282</v>
      </c>
      <c r="H7" s="102"/>
    </row>
    <row r="8" spans="2:8" ht="18.75" customHeight="1">
      <c r="B8" s="68" t="s">
        <v>91</v>
      </c>
      <c r="C8" s="106">
        <f t="shared" si="0"/>
        <v>639</v>
      </c>
      <c r="D8" s="106">
        <v>438</v>
      </c>
      <c r="E8" s="106">
        <v>125</v>
      </c>
      <c r="F8" s="107">
        <v>76</v>
      </c>
      <c r="H8" s="102"/>
    </row>
    <row r="9" spans="2:8" ht="18.75" customHeight="1">
      <c r="B9" s="68" t="s">
        <v>92</v>
      </c>
      <c r="C9" s="106">
        <f t="shared" si="0"/>
        <v>410</v>
      </c>
      <c r="D9" s="106">
        <v>330</v>
      </c>
      <c r="E9" s="106">
        <v>42</v>
      </c>
      <c r="F9" s="107">
        <v>38</v>
      </c>
      <c r="H9" s="102"/>
    </row>
    <row r="10" spans="2:8" ht="18.75" customHeight="1">
      <c r="B10" s="68" t="s">
        <v>93</v>
      </c>
      <c r="C10" s="106">
        <f t="shared" si="0"/>
        <v>97</v>
      </c>
      <c r="D10" s="106">
        <v>63</v>
      </c>
      <c r="E10" s="106">
        <v>17</v>
      </c>
      <c r="F10" s="107">
        <v>17</v>
      </c>
      <c r="H10" s="102"/>
    </row>
    <row r="11" spans="2:8" ht="18.75" customHeight="1">
      <c r="B11" s="68" t="s">
        <v>94</v>
      </c>
      <c r="C11" s="106">
        <f t="shared" si="0"/>
        <v>5</v>
      </c>
      <c r="D11" s="106">
        <v>5</v>
      </c>
      <c r="E11" s="106">
        <v>0</v>
      </c>
      <c r="F11" s="107">
        <v>0</v>
      </c>
      <c r="H11" s="102"/>
    </row>
    <row r="12" spans="2:8" ht="18.75" customHeight="1">
      <c r="B12" s="68" t="s">
        <v>95</v>
      </c>
      <c r="C12" s="106">
        <f t="shared" si="0"/>
        <v>5</v>
      </c>
      <c r="D12" s="106">
        <v>5</v>
      </c>
      <c r="E12" s="106">
        <v>0</v>
      </c>
      <c r="F12" s="107">
        <v>0</v>
      </c>
      <c r="H12" s="102"/>
    </row>
    <row r="13" spans="2:8" ht="18.75" customHeight="1">
      <c r="B13" s="68" t="s">
        <v>96</v>
      </c>
      <c r="C13" s="106">
        <f t="shared" si="0"/>
        <v>2</v>
      </c>
      <c r="D13" s="106">
        <v>2</v>
      </c>
      <c r="E13" s="106">
        <v>0</v>
      </c>
      <c r="F13" s="107">
        <v>0</v>
      </c>
      <c r="H13" s="102"/>
    </row>
    <row r="14" spans="2:8" ht="18.75" customHeight="1">
      <c r="B14" s="68" t="s">
        <v>97</v>
      </c>
      <c r="C14" s="106">
        <f t="shared" si="0"/>
        <v>0</v>
      </c>
      <c r="D14" s="106">
        <v>0</v>
      </c>
      <c r="E14" s="106">
        <v>0</v>
      </c>
      <c r="F14" s="107">
        <v>0</v>
      </c>
      <c r="H14" s="102"/>
    </row>
    <row r="15" spans="2:8" ht="18.75" customHeight="1">
      <c r="B15" s="68" t="s">
        <v>98</v>
      </c>
      <c r="C15" s="106">
        <f t="shared" si="0"/>
        <v>1</v>
      </c>
      <c r="D15" s="106">
        <v>1</v>
      </c>
      <c r="E15" s="106">
        <v>0</v>
      </c>
      <c r="F15" s="107">
        <v>0</v>
      </c>
      <c r="H15" s="102"/>
    </row>
    <row r="16" spans="2:8" ht="18.75" customHeight="1">
      <c r="B16" s="68" t="s">
        <v>99</v>
      </c>
      <c r="C16" s="106">
        <f t="shared" si="0"/>
        <v>2</v>
      </c>
      <c r="D16" s="106">
        <v>2</v>
      </c>
      <c r="E16" s="106">
        <v>0</v>
      </c>
      <c r="F16" s="107">
        <v>0</v>
      </c>
      <c r="H16" s="102"/>
    </row>
    <row r="17" spans="2:14" ht="15.75" thickBot="1">
      <c r="B17" s="71" t="s">
        <v>81</v>
      </c>
      <c r="C17" s="109">
        <f t="shared" si="0"/>
        <v>268</v>
      </c>
      <c r="D17" s="109">
        <v>201</v>
      </c>
      <c r="E17" s="109">
        <v>17</v>
      </c>
      <c r="F17" s="110">
        <v>50</v>
      </c>
      <c r="H17" s="102"/>
    </row>
    <row r="18" spans="2:14" ht="9" customHeight="1">
      <c r="H18" s="102"/>
    </row>
    <row r="19" spans="2:14" ht="24.75" customHeight="1">
      <c r="B19" s="618" t="s">
        <v>82</v>
      </c>
      <c r="C19" s="618"/>
      <c r="D19" s="618"/>
      <c r="E19" s="618"/>
      <c r="F19" s="618"/>
      <c r="I19" s="618" t="s">
        <v>82</v>
      </c>
      <c r="J19" s="618"/>
      <c r="K19" s="618"/>
      <c r="L19" s="618"/>
      <c r="M19" s="618"/>
      <c r="N19" s="618"/>
    </row>
    <row r="22" spans="2:14" ht="15.75" thickBot="1"/>
    <row r="23" spans="2:14">
      <c r="B23" s="629" t="s">
        <v>89</v>
      </c>
      <c r="C23" s="631" t="s">
        <v>9</v>
      </c>
    </row>
    <row r="24" spans="2:14">
      <c r="B24" s="630"/>
      <c r="C24" s="632"/>
    </row>
    <row r="25" spans="2:14">
      <c r="B25" s="111" t="s">
        <v>9</v>
      </c>
      <c r="C25" s="112">
        <f>+C6/$C$6</f>
        <v>1</v>
      </c>
    </row>
    <row r="26" spans="2:14">
      <c r="B26" s="113" t="s">
        <v>81</v>
      </c>
      <c r="C26" s="114">
        <v>7.320404261130839E-2</v>
      </c>
    </row>
    <row r="27" spans="2:14">
      <c r="B27" s="113" t="s">
        <v>99</v>
      </c>
      <c r="C27" s="114">
        <v>5.4629882545752522E-4</v>
      </c>
    </row>
    <row r="28" spans="2:14">
      <c r="B28" s="113" t="s">
        <v>98</v>
      </c>
      <c r="C28" s="114">
        <v>2.7314941272876261E-4</v>
      </c>
    </row>
    <row r="29" spans="2:14">
      <c r="B29" s="113" t="s">
        <v>97</v>
      </c>
      <c r="C29" s="114">
        <v>0</v>
      </c>
    </row>
    <row r="30" spans="2:14">
      <c r="B30" s="113" t="s">
        <v>96</v>
      </c>
      <c r="C30" s="114">
        <v>5.4629882545752522E-4</v>
      </c>
    </row>
    <row r="31" spans="2:14" ht="17.25" customHeight="1">
      <c r="B31" s="113" t="s">
        <v>95</v>
      </c>
      <c r="C31" s="114">
        <v>1.3657470636438131E-3</v>
      </c>
    </row>
    <row r="32" spans="2:14">
      <c r="B32" s="113" t="s">
        <v>94</v>
      </c>
      <c r="C32" s="114">
        <v>1.3657470636438131E-3</v>
      </c>
    </row>
    <row r="33" spans="2:18">
      <c r="B33" s="113" t="s">
        <v>93</v>
      </c>
      <c r="C33" s="114">
        <v>2.6495493034689975E-2</v>
      </c>
    </row>
    <row r="34" spans="2:18">
      <c r="B34" s="113" t="s">
        <v>92</v>
      </c>
      <c r="C34" s="114">
        <v>0.11199125921879267</v>
      </c>
    </row>
    <row r="35" spans="2:18">
      <c r="B35" s="113" t="s">
        <v>91</v>
      </c>
      <c r="C35" s="114">
        <v>0.17454247473367931</v>
      </c>
    </row>
    <row r="36" spans="2:18">
      <c r="B36" s="113" t="s">
        <v>90</v>
      </c>
      <c r="C36" s="114">
        <v>0.60966948921059816</v>
      </c>
    </row>
    <row r="38" spans="2:18">
      <c r="I38" s="75"/>
    </row>
    <row r="39" spans="2:18">
      <c r="B39"/>
      <c r="C39"/>
    </row>
    <row r="40" spans="2:18">
      <c r="B40"/>
      <c r="C40"/>
      <c r="R40" s="608"/>
    </row>
    <row r="41" spans="2:18">
      <c r="B41"/>
      <c r="C41"/>
      <c r="R41" s="608"/>
    </row>
    <row r="42" spans="2:18">
      <c r="B42"/>
      <c r="C42"/>
      <c r="R42" s="608"/>
    </row>
    <row r="43" spans="2:18">
      <c r="B43"/>
      <c r="C43"/>
      <c r="R43" s="608"/>
    </row>
    <row r="44" spans="2:18">
      <c r="B44"/>
      <c r="C44"/>
      <c r="R44" s="608"/>
    </row>
    <row r="45" spans="2:18">
      <c r="B45"/>
      <c r="C45"/>
      <c r="R45" s="608"/>
    </row>
    <row r="46" spans="2:18">
      <c r="B46"/>
      <c r="C46"/>
      <c r="R46" s="608"/>
    </row>
    <row r="47" spans="2:18">
      <c r="B47"/>
      <c r="C47"/>
      <c r="R47" s="608"/>
    </row>
    <row r="48" spans="2:18">
      <c r="B48"/>
      <c r="C48"/>
      <c r="R48" s="608"/>
    </row>
    <row r="49" spans="2:18">
      <c r="B49"/>
      <c r="C49"/>
      <c r="R49" s="608"/>
    </row>
    <row r="50" spans="2:18">
      <c r="B50"/>
      <c r="C50"/>
      <c r="R50" s="608"/>
    </row>
    <row r="51" spans="2:18">
      <c r="B51"/>
      <c r="C51"/>
      <c r="R51" s="608"/>
    </row>
    <row r="52" spans="2:18">
      <c r="B52"/>
      <c r="C52"/>
      <c r="R52" s="608"/>
    </row>
    <row r="53" spans="2:18">
      <c r="B53"/>
      <c r="C53"/>
      <c r="R53" s="608"/>
    </row>
    <row r="54" spans="2:18">
      <c r="B54"/>
      <c r="C54"/>
    </row>
    <row r="57" spans="2:18">
      <c r="C57"/>
    </row>
    <row r="58" spans="2:18">
      <c r="C58"/>
    </row>
    <row r="59" spans="2:18">
      <c r="C59"/>
    </row>
    <row r="60" spans="2:18">
      <c r="C60"/>
    </row>
    <row r="61" spans="2:18">
      <c r="C61"/>
    </row>
    <row r="62" spans="2:18">
      <c r="C62"/>
    </row>
    <row r="63" spans="2:18">
      <c r="C63"/>
    </row>
    <row r="64" spans="2:18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</sheetData>
  <mergeCells count="10">
    <mergeCell ref="I19:N19"/>
    <mergeCell ref="B23:B24"/>
    <mergeCell ref="C23:C24"/>
    <mergeCell ref="B1:F1"/>
    <mergeCell ref="B2:F2"/>
    <mergeCell ref="B3:G3"/>
    <mergeCell ref="B4:B5"/>
    <mergeCell ref="C4:C5"/>
    <mergeCell ref="D4:F4"/>
    <mergeCell ref="B19:F19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M91"/>
  <sheetViews>
    <sheetView showGridLines="0" topLeftCell="B1" zoomScale="90" zoomScaleNormal="90" workbookViewId="0">
      <selection activeCell="B1" sqref="B1:L1"/>
    </sheetView>
  </sheetViews>
  <sheetFormatPr baseColWidth="10" defaultRowHeight="15"/>
  <cols>
    <col min="2" max="2" width="17.85546875" style="53" customWidth="1"/>
    <col min="3" max="3" width="13" style="53" customWidth="1"/>
    <col min="4" max="6" width="13.5703125" customWidth="1"/>
    <col min="13" max="13" width="10" customWidth="1"/>
    <col min="14" max="14" width="14" customWidth="1"/>
  </cols>
  <sheetData>
    <row r="1" spans="2:12">
      <c r="B1" s="615" t="s">
        <v>184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</row>
    <row r="2" spans="2:12">
      <c r="B2" s="619" t="s">
        <v>181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</row>
    <row r="3" spans="2:12" ht="15.75" thickBot="1">
      <c r="B3" s="634"/>
      <c r="C3" s="634"/>
      <c r="D3" s="634"/>
      <c r="E3" s="634"/>
      <c r="F3" s="634"/>
      <c r="G3" s="634"/>
      <c r="H3" s="102"/>
      <c r="I3" s="102"/>
    </row>
    <row r="4" spans="2:12" ht="15.75" thickBot="1">
      <c r="B4" s="620" t="s">
        <v>89</v>
      </c>
      <c r="C4" s="622" t="s">
        <v>9</v>
      </c>
      <c r="D4" s="675" t="s">
        <v>6</v>
      </c>
      <c r="E4" s="676"/>
      <c r="F4" s="676"/>
      <c r="G4" s="676"/>
      <c r="H4" s="676"/>
      <c r="I4" s="676"/>
      <c r="J4" s="676"/>
      <c r="K4" s="676"/>
      <c r="L4" s="677"/>
    </row>
    <row r="5" spans="2:12" ht="24.75" thickBot="1">
      <c r="B5" s="635"/>
      <c r="C5" s="636"/>
      <c r="D5" s="183" t="s">
        <v>2</v>
      </c>
      <c r="E5" s="184" t="s">
        <v>163</v>
      </c>
      <c r="F5" s="184" t="s">
        <v>169</v>
      </c>
      <c r="G5" s="184" t="s">
        <v>168</v>
      </c>
      <c r="H5" s="184" t="s">
        <v>164</v>
      </c>
      <c r="I5" s="184" t="s">
        <v>165</v>
      </c>
      <c r="J5" s="184" t="s">
        <v>167</v>
      </c>
      <c r="K5" s="184" t="s">
        <v>166</v>
      </c>
      <c r="L5" s="185" t="s">
        <v>170</v>
      </c>
    </row>
    <row r="6" spans="2:12" ht="16.5" customHeight="1">
      <c r="B6" s="67" t="s">
        <v>9</v>
      </c>
      <c r="C6" s="103">
        <f t="shared" ref="C6:C16" si="0">+SUM(D6:L6)</f>
        <v>60479</v>
      </c>
      <c r="D6" s="103">
        <f>+SUM(D7:D17)</f>
        <v>46349</v>
      </c>
      <c r="E6" s="103">
        <f t="shared" ref="E6" si="1">+SUM(E7:E17)</f>
        <v>3097</v>
      </c>
      <c r="F6" s="103">
        <f>+SUM(F7:F17)</f>
        <v>721</v>
      </c>
      <c r="G6" s="103">
        <f>+SUM(G7:G17)</f>
        <v>1437</v>
      </c>
      <c r="H6" s="103">
        <f t="shared" ref="H6:K6" si="2">+SUM(H7:H17)</f>
        <v>2978</v>
      </c>
      <c r="I6" s="103">
        <f t="shared" si="2"/>
        <v>1968</v>
      </c>
      <c r="J6" s="103">
        <f t="shared" si="2"/>
        <v>1757</v>
      </c>
      <c r="K6" s="103">
        <f t="shared" si="2"/>
        <v>1933.9999999999977</v>
      </c>
      <c r="L6" s="104">
        <f>+SUM(L7:L17)</f>
        <v>238</v>
      </c>
    </row>
    <row r="7" spans="2:12" ht="18.75" customHeight="1">
      <c r="B7" s="68" t="s">
        <v>90</v>
      </c>
      <c r="C7" s="106">
        <f t="shared" si="0"/>
        <v>36185</v>
      </c>
      <c r="D7" s="106">
        <v>27488</v>
      </c>
      <c r="E7" s="106">
        <v>1951</v>
      </c>
      <c r="F7" s="106">
        <v>489</v>
      </c>
      <c r="G7" s="106">
        <v>820</v>
      </c>
      <c r="H7" s="106">
        <v>1883</v>
      </c>
      <c r="I7" s="106">
        <v>1159</v>
      </c>
      <c r="J7" s="106">
        <v>1068</v>
      </c>
      <c r="K7" s="106">
        <v>1167</v>
      </c>
      <c r="L7" s="107">
        <v>160</v>
      </c>
    </row>
    <row r="8" spans="2:12" ht="18.75" customHeight="1">
      <c r="B8" s="68" t="s">
        <v>91</v>
      </c>
      <c r="C8" s="106">
        <f t="shared" si="0"/>
        <v>10705</v>
      </c>
      <c r="D8" s="106">
        <v>8259</v>
      </c>
      <c r="E8" s="106">
        <v>529</v>
      </c>
      <c r="F8" s="106">
        <v>147</v>
      </c>
      <c r="G8" s="106">
        <v>236</v>
      </c>
      <c r="H8" s="106">
        <v>453</v>
      </c>
      <c r="I8" s="106">
        <v>343</v>
      </c>
      <c r="J8" s="106">
        <v>330</v>
      </c>
      <c r="K8" s="106">
        <v>369</v>
      </c>
      <c r="L8" s="107">
        <v>39</v>
      </c>
    </row>
    <row r="9" spans="2:12" ht="18.75" customHeight="1">
      <c r="B9" s="68" t="s">
        <v>92</v>
      </c>
      <c r="C9" s="106">
        <f t="shared" si="0"/>
        <v>6383</v>
      </c>
      <c r="D9" s="106">
        <v>5094</v>
      </c>
      <c r="E9" s="106">
        <v>290</v>
      </c>
      <c r="F9" s="106">
        <v>28</v>
      </c>
      <c r="G9" s="106">
        <v>122</v>
      </c>
      <c r="H9" s="106">
        <v>371</v>
      </c>
      <c r="I9" s="106">
        <v>168</v>
      </c>
      <c r="J9" s="106">
        <v>152</v>
      </c>
      <c r="K9" s="106">
        <v>147</v>
      </c>
      <c r="L9" s="107">
        <v>11</v>
      </c>
    </row>
    <row r="10" spans="2:12" ht="18.75" customHeight="1">
      <c r="B10" s="68" t="s">
        <v>93</v>
      </c>
      <c r="C10" s="106">
        <f t="shared" si="0"/>
        <v>1031</v>
      </c>
      <c r="D10" s="106">
        <v>739</v>
      </c>
      <c r="E10" s="106">
        <v>48</v>
      </c>
      <c r="F10" s="106">
        <v>22</v>
      </c>
      <c r="G10" s="106">
        <v>21</v>
      </c>
      <c r="H10" s="106">
        <v>57</v>
      </c>
      <c r="I10" s="106">
        <v>27</v>
      </c>
      <c r="J10" s="106">
        <v>75</v>
      </c>
      <c r="K10" s="106">
        <v>32</v>
      </c>
      <c r="L10" s="107">
        <v>10</v>
      </c>
    </row>
    <row r="11" spans="2:12" ht="18.75" customHeight="1">
      <c r="B11" s="68" t="s">
        <v>94</v>
      </c>
      <c r="C11" s="106">
        <f t="shared" si="0"/>
        <v>517</v>
      </c>
      <c r="D11" s="106">
        <v>412</v>
      </c>
      <c r="E11" s="106">
        <v>12</v>
      </c>
      <c r="F11" s="106">
        <v>1</v>
      </c>
      <c r="G11" s="106">
        <v>18</v>
      </c>
      <c r="H11" s="106">
        <v>35</v>
      </c>
      <c r="I11" s="106">
        <v>8</v>
      </c>
      <c r="J11" s="106">
        <v>14</v>
      </c>
      <c r="K11" s="106">
        <v>14</v>
      </c>
      <c r="L11" s="107">
        <v>3</v>
      </c>
    </row>
    <row r="12" spans="2:12" ht="18.75" customHeight="1">
      <c r="B12" s="68" t="s">
        <v>95</v>
      </c>
      <c r="C12" s="106">
        <f t="shared" si="0"/>
        <v>371</v>
      </c>
      <c r="D12" s="106">
        <v>300</v>
      </c>
      <c r="E12" s="106">
        <v>17</v>
      </c>
      <c r="F12" s="106">
        <v>3</v>
      </c>
      <c r="G12" s="106">
        <v>10</v>
      </c>
      <c r="H12" s="106">
        <v>5</v>
      </c>
      <c r="I12" s="106">
        <v>12</v>
      </c>
      <c r="J12" s="106">
        <v>8</v>
      </c>
      <c r="K12" s="106">
        <v>15</v>
      </c>
      <c r="L12" s="107">
        <v>1</v>
      </c>
    </row>
    <row r="13" spans="2:12" ht="18.75" customHeight="1">
      <c r="B13" s="68" t="s">
        <v>96</v>
      </c>
      <c r="C13" s="106">
        <f t="shared" si="0"/>
        <v>272</v>
      </c>
      <c r="D13" s="106">
        <v>229</v>
      </c>
      <c r="E13" s="106">
        <v>15</v>
      </c>
      <c r="F13" s="106">
        <v>1</v>
      </c>
      <c r="G13" s="106">
        <v>4</v>
      </c>
      <c r="H13" s="106">
        <v>5</v>
      </c>
      <c r="I13" s="106">
        <v>7</v>
      </c>
      <c r="J13" s="106">
        <v>0</v>
      </c>
      <c r="K13" s="106">
        <v>11</v>
      </c>
      <c r="L13" s="107">
        <v>0</v>
      </c>
    </row>
    <row r="14" spans="2:12" ht="18.75" customHeight="1">
      <c r="B14" s="68" t="s">
        <v>97</v>
      </c>
      <c r="C14" s="106">
        <f t="shared" si="0"/>
        <v>54</v>
      </c>
      <c r="D14" s="106">
        <v>50</v>
      </c>
      <c r="E14" s="106">
        <v>0</v>
      </c>
      <c r="F14" s="106">
        <v>0</v>
      </c>
      <c r="G14" s="106">
        <v>2</v>
      </c>
      <c r="H14" s="106">
        <v>0</v>
      </c>
      <c r="I14" s="106">
        <v>0</v>
      </c>
      <c r="J14" s="106">
        <v>0</v>
      </c>
      <c r="K14" s="106">
        <v>2</v>
      </c>
      <c r="L14" s="107">
        <v>0</v>
      </c>
    </row>
    <row r="15" spans="2:12" ht="18.75" customHeight="1">
      <c r="B15" s="68" t="s">
        <v>98</v>
      </c>
      <c r="C15" s="106">
        <f t="shared" si="0"/>
        <v>26</v>
      </c>
      <c r="D15" s="106">
        <v>22</v>
      </c>
      <c r="E15" s="106">
        <v>1</v>
      </c>
      <c r="F15" s="106">
        <v>0</v>
      </c>
      <c r="G15" s="106">
        <v>1</v>
      </c>
      <c r="H15" s="106">
        <v>0</v>
      </c>
      <c r="I15" s="106">
        <v>2</v>
      </c>
      <c r="J15" s="106">
        <v>0</v>
      </c>
      <c r="K15" s="106">
        <v>0</v>
      </c>
      <c r="L15" s="107">
        <v>0</v>
      </c>
    </row>
    <row r="16" spans="2:12" ht="18.75" customHeight="1">
      <c r="B16" s="68" t="s">
        <v>99</v>
      </c>
      <c r="C16" s="106">
        <f t="shared" si="0"/>
        <v>84</v>
      </c>
      <c r="D16" s="106">
        <v>74</v>
      </c>
      <c r="E16" s="106">
        <v>1</v>
      </c>
      <c r="F16" s="106">
        <v>0</v>
      </c>
      <c r="G16" s="106">
        <v>1</v>
      </c>
      <c r="H16" s="106">
        <v>0</v>
      </c>
      <c r="I16" s="106">
        <v>4</v>
      </c>
      <c r="J16" s="106">
        <v>0</v>
      </c>
      <c r="K16" s="106">
        <v>4</v>
      </c>
      <c r="L16" s="107">
        <v>0</v>
      </c>
    </row>
    <row r="17" spans="2:13" ht="15.75" thickBot="1">
      <c r="B17" s="71" t="s">
        <v>81</v>
      </c>
      <c r="C17" s="109">
        <v>4851</v>
      </c>
      <c r="D17" s="109">
        <v>3682</v>
      </c>
      <c r="E17" s="109">
        <v>233</v>
      </c>
      <c r="F17" s="109">
        <v>30</v>
      </c>
      <c r="G17" s="109">
        <v>202</v>
      </c>
      <c r="H17" s="109">
        <v>169</v>
      </c>
      <c r="I17" s="109">
        <v>238</v>
      </c>
      <c r="J17" s="109">
        <v>110</v>
      </c>
      <c r="K17" s="109">
        <v>172.99999999999773</v>
      </c>
      <c r="L17" s="110">
        <v>14</v>
      </c>
    </row>
    <row r="18" spans="2:13" ht="9" customHeight="1">
      <c r="H18" s="102"/>
      <c r="I18" s="102"/>
    </row>
    <row r="19" spans="2:13" ht="16.5" customHeight="1">
      <c r="B19" s="618" t="s">
        <v>82</v>
      </c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218"/>
    </row>
    <row r="22" spans="2:13" ht="15.75" thickBot="1"/>
    <row r="23" spans="2:13">
      <c r="B23" s="629" t="s">
        <v>89</v>
      </c>
      <c r="C23" s="631" t="s">
        <v>9</v>
      </c>
    </row>
    <row r="24" spans="2:13">
      <c r="B24" s="630"/>
      <c r="C24" s="632"/>
    </row>
    <row r="25" spans="2:13">
      <c r="B25" s="111" t="s">
        <v>9</v>
      </c>
      <c r="C25" s="112">
        <v>1</v>
      </c>
    </row>
    <row r="26" spans="2:13">
      <c r="B26" s="113" t="s">
        <v>81</v>
      </c>
      <c r="C26" s="114">
        <v>8.0209659551249188E-2</v>
      </c>
    </row>
    <row r="27" spans="2:13">
      <c r="B27" s="113" t="s">
        <v>99</v>
      </c>
      <c r="C27" s="114">
        <v>1.3889118537012848E-3</v>
      </c>
    </row>
    <row r="28" spans="2:13">
      <c r="B28" s="113" t="s">
        <v>98</v>
      </c>
      <c r="C28" s="114">
        <v>4.2990128805039766E-4</v>
      </c>
    </row>
    <row r="29" spans="2:13">
      <c r="B29" s="113" t="s">
        <v>97</v>
      </c>
      <c r="C29" s="114">
        <v>8.9287190595082591E-4</v>
      </c>
    </row>
    <row r="30" spans="2:13">
      <c r="B30" s="113" t="s">
        <v>96</v>
      </c>
      <c r="C30" s="114">
        <v>4.4974288596041599E-3</v>
      </c>
    </row>
    <row r="31" spans="2:13" ht="17.25" customHeight="1">
      <c r="B31" s="113" t="s">
        <v>95</v>
      </c>
      <c r="C31" s="114">
        <v>6.1343606871806745E-3</v>
      </c>
    </row>
    <row r="32" spans="2:13">
      <c r="B32" s="113" t="s">
        <v>94</v>
      </c>
      <c r="C32" s="114">
        <v>8.5484217662329075E-3</v>
      </c>
    </row>
    <row r="33" spans="2:11">
      <c r="B33" s="113" t="s">
        <v>93</v>
      </c>
      <c r="C33" s="114">
        <v>1.7047239537690769E-2</v>
      </c>
    </row>
    <row r="34" spans="2:11">
      <c r="B34" s="113" t="s">
        <v>92</v>
      </c>
      <c r="C34" s="114">
        <v>0.10554076621637262</v>
      </c>
    </row>
    <row r="35" spans="2:11">
      <c r="B35" s="113" t="s">
        <v>91</v>
      </c>
      <c r="C35" s="114">
        <v>0.17700358802228872</v>
      </c>
    </row>
    <row r="36" spans="2:11">
      <c r="B36" s="113" t="s">
        <v>90</v>
      </c>
      <c r="C36" s="114">
        <v>0.59830685031167841</v>
      </c>
    </row>
    <row r="38" spans="2:11">
      <c r="J38" s="75"/>
    </row>
    <row r="39" spans="2:11">
      <c r="B39"/>
      <c r="C39"/>
    </row>
    <row r="40" spans="2:11">
      <c r="B40"/>
      <c r="C40"/>
    </row>
    <row r="41" spans="2:11">
      <c r="B41"/>
      <c r="C41"/>
    </row>
    <row r="42" spans="2:11" ht="25.5" customHeight="1">
      <c r="B42"/>
      <c r="C42"/>
      <c r="F42" s="618" t="s">
        <v>82</v>
      </c>
      <c r="G42" s="618"/>
      <c r="H42" s="618"/>
      <c r="I42" s="618"/>
      <c r="J42" s="618"/>
      <c r="K42" s="618"/>
    </row>
    <row r="43" spans="2:11">
      <c r="B43"/>
      <c r="C43"/>
    </row>
    <row r="44" spans="2:11">
      <c r="B44"/>
      <c r="C44"/>
    </row>
    <row r="45" spans="2:11">
      <c r="B45"/>
      <c r="C45"/>
    </row>
    <row r="46" spans="2:11">
      <c r="B46"/>
      <c r="C46"/>
    </row>
    <row r="47" spans="2:11">
      <c r="B47"/>
      <c r="C47"/>
    </row>
    <row r="48" spans="2:11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</sheetData>
  <mergeCells count="10">
    <mergeCell ref="B19:L19"/>
    <mergeCell ref="F42:K42"/>
    <mergeCell ref="B23:B24"/>
    <mergeCell ref="C23:C24"/>
    <mergeCell ref="B1:L1"/>
    <mergeCell ref="B2:L2"/>
    <mergeCell ref="B3:G3"/>
    <mergeCell ref="B4:B5"/>
    <mergeCell ref="C4:C5"/>
    <mergeCell ref="D4:L4"/>
  </mergeCells>
  <pageMargins left="0.7" right="0.7" top="0.75" bottom="0.75" header="0.3" footer="0.3"/>
  <pageSetup orientation="portrait" r:id="rId1"/>
  <drawing r:id="rId2"/>
</worksheet>
</file>

<file path=xl/worksheets/sheet160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F5:G7"/>
  <sheetViews>
    <sheetView showGridLines="0" workbookViewId="0">
      <selection activeCell="F16" sqref="F16"/>
    </sheetView>
  </sheetViews>
  <sheetFormatPr baseColWidth="10" defaultRowHeight="15"/>
  <sheetData>
    <row r="5" spans="6:7" ht="59.25">
      <c r="F5" s="123" t="s">
        <v>486</v>
      </c>
    </row>
    <row r="6" spans="6:7" ht="31.5">
      <c r="G6" s="612" t="s">
        <v>377</v>
      </c>
    </row>
    <row r="7" spans="6:7" ht="31.5">
      <c r="G7" s="612" t="s">
        <v>378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9:L10"/>
  <sheetViews>
    <sheetView workbookViewId="0">
      <selection activeCell="F9" sqref="F9:L10"/>
    </sheetView>
  </sheetViews>
  <sheetFormatPr baseColWidth="10" defaultRowHeight="15"/>
  <cols>
    <col min="1" max="16384" width="11.42578125" style="1"/>
  </cols>
  <sheetData>
    <row r="9" spans="6:12" ht="59.25">
      <c r="F9" s="613" t="s">
        <v>4</v>
      </c>
      <c r="G9" s="613"/>
      <c r="H9" s="613"/>
      <c r="I9" s="613"/>
      <c r="J9" s="613"/>
      <c r="K9" s="613"/>
      <c r="L9" s="613"/>
    </row>
    <row r="10" spans="6:12" ht="61.5">
      <c r="F10" s="8"/>
      <c r="G10" s="614" t="s">
        <v>377</v>
      </c>
      <c r="H10" s="614"/>
      <c r="I10" s="614"/>
      <c r="J10" s="614"/>
      <c r="K10" s="614"/>
      <c r="L10" s="8"/>
    </row>
  </sheetData>
  <mergeCells count="2">
    <mergeCell ref="F9:L9"/>
    <mergeCell ref="G10:K10"/>
  </mergeCells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>
  <dimension ref="B2:K20"/>
  <sheetViews>
    <sheetView showGridLines="0" workbookViewId="0">
      <selection activeCell="H8" sqref="H8"/>
    </sheetView>
  </sheetViews>
  <sheetFormatPr baseColWidth="10" defaultRowHeight="15"/>
  <cols>
    <col min="2" max="2" width="25.140625" customWidth="1"/>
    <col min="3" max="3" width="23" customWidth="1"/>
    <col min="4" max="4" width="21.28515625" customWidth="1"/>
  </cols>
  <sheetData>
    <row r="2" spans="2:11">
      <c r="B2" s="615" t="s">
        <v>668</v>
      </c>
      <c r="C2" s="615"/>
      <c r="D2" s="615"/>
    </row>
    <row r="3" spans="2:11">
      <c r="B3" s="619" t="s">
        <v>380</v>
      </c>
      <c r="C3" s="619"/>
      <c r="D3" s="619"/>
    </row>
    <row r="4" spans="2:11" ht="15.75" thickBot="1">
      <c r="B4" s="9"/>
      <c r="C4" s="9"/>
      <c r="D4" s="9"/>
      <c r="E4" s="10"/>
    </row>
    <row r="5" spans="2:11" ht="15.75" thickBot="1">
      <c r="B5" s="465" t="s">
        <v>6</v>
      </c>
      <c r="C5" s="466" t="s">
        <v>381</v>
      </c>
      <c r="D5" s="467" t="s">
        <v>8</v>
      </c>
      <c r="E5" s="10"/>
      <c r="I5" s="468"/>
      <c r="J5" s="76"/>
      <c r="K5" s="176"/>
    </row>
    <row r="6" spans="2:11" ht="20.25" customHeight="1" thickBot="1">
      <c r="B6" s="134" t="s">
        <v>382</v>
      </c>
      <c r="C6" s="469">
        <v>58396</v>
      </c>
      <c r="D6" s="470">
        <v>1</v>
      </c>
      <c r="E6" s="10"/>
      <c r="H6" s="471"/>
      <c r="I6" s="468"/>
      <c r="J6" s="76"/>
      <c r="K6" s="176"/>
    </row>
    <row r="7" spans="2:11">
      <c r="H7" s="472"/>
      <c r="I7" s="468"/>
      <c r="J7" s="472"/>
      <c r="K7" s="176"/>
    </row>
    <row r="10" spans="2:11">
      <c r="C10" s="615" t="s">
        <v>654</v>
      </c>
      <c r="D10" s="615"/>
      <c r="E10" s="615"/>
      <c r="F10" s="615"/>
      <c r="G10" s="615"/>
      <c r="H10" s="615"/>
    </row>
    <row r="11" spans="2:11">
      <c r="D11" s="189" t="s">
        <v>383</v>
      </c>
      <c r="E11" s="189"/>
      <c r="F11" s="189"/>
    </row>
    <row r="13" spans="2:11">
      <c r="H13" s="26"/>
    </row>
    <row r="14" spans="2:11">
      <c r="H14" s="26"/>
    </row>
    <row r="15" spans="2:11">
      <c r="H15" s="26"/>
    </row>
    <row r="18" spans="8:8">
      <c r="H18" s="26"/>
    </row>
    <row r="19" spans="8:8">
      <c r="H19" s="26"/>
    </row>
    <row r="20" spans="8:8">
      <c r="H20" s="26"/>
    </row>
  </sheetData>
  <mergeCells count="3">
    <mergeCell ref="B2:D2"/>
    <mergeCell ref="B3:D3"/>
    <mergeCell ref="C10:H10"/>
  </mergeCells>
  <pageMargins left="0.7" right="0.7" top="0.75" bottom="0.75" header="0.3" footer="0.3"/>
  <pageSetup orientation="portrait" r:id="rId1"/>
  <drawing r:id="rId2"/>
</worksheet>
</file>

<file path=xl/worksheets/sheet163.xml><?xml version="1.0" encoding="utf-8"?>
<worksheet xmlns="http://schemas.openxmlformats.org/spreadsheetml/2006/main" xmlns:r="http://schemas.openxmlformats.org/officeDocument/2006/relationships">
  <dimension ref="B1:O178"/>
  <sheetViews>
    <sheetView showGridLines="0" showWhiteSpace="0" zoomScale="90" zoomScaleNormal="90" zoomScalePageLayoutView="55" workbookViewId="0">
      <selection activeCell="D7" sqref="D7"/>
    </sheetView>
  </sheetViews>
  <sheetFormatPr baseColWidth="10" defaultRowHeight="15"/>
  <cols>
    <col min="1" max="1" width="7.5703125" customWidth="1"/>
    <col min="2" max="2" width="64.85546875" style="53" customWidth="1"/>
    <col min="3" max="3" width="25" customWidth="1"/>
    <col min="7" max="7" width="18.28515625" customWidth="1"/>
  </cols>
  <sheetData>
    <row r="1" spans="2:8">
      <c r="B1" s="615" t="s">
        <v>653</v>
      </c>
      <c r="C1" s="615"/>
      <c r="D1" s="188"/>
      <c r="E1" s="188"/>
      <c r="F1" s="443"/>
    </row>
    <row r="2" spans="2:8">
      <c r="B2" s="619" t="s">
        <v>384</v>
      </c>
      <c r="C2" s="619"/>
      <c r="D2" s="189"/>
      <c r="E2" s="189"/>
      <c r="F2" s="445"/>
    </row>
    <row r="3" spans="2:8" ht="15.75" thickBot="1">
      <c r="B3" s="38"/>
      <c r="C3" s="38"/>
      <c r="D3" s="38"/>
      <c r="E3" s="38"/>
      <c r="F3" s="38"/>
      <c r="G3" s="39"/>
    </row>
    <row r="4" spans="2:8" ht="15.75" thickBot="1">
      <c r="B4" s="473" t="s">
        <v>16</v>
      </c>
      <c r="C4" s="488" t="s">
        <v>382</v>
      </c>
      <c r="G4" s="39"/>
    </row>
    <row r="5" spans="2:8">
      <c r="B5" s="41" t="s">
        <v>9</v>
      </c>
      <c r="C5" s="140">
        <f>+SUM(C6:C84)</f>
        <v>58396</v>
      </c>
      <c r="G5" s="39"/>
    </row>
    <row r="6" spans="2:8" ht="18.75" customHeight="1">
      <c r="B6" s="45" t="s">
        <v>385</v>
      </c>
      <c r="C6" s="47">
        <v>1</v>
      </c>
      <c r="F6" s="44"/>
      <c r="G6" s="39"/>
    </row>
    <row r="7" spans="2:8">
      <c r="B7" s="45" t="s">
        <v>342</v>
      </c>
      <c r="C7" s="47">
        <v>1</v>
      </c>
      <c r="F7" s="46"/>
      <c r="G7" s="39"/>
    </row>
    <row r="8" spans="2:8">
      <c r="B8" s="45" t="s">
        <v>17</v>
      </c>
      <c r="C8" s="47">
        <v>266</v>
      </c>
      <c r="F8" s="46"/>
      <c r="G8" s="48" t="s">
        <v>64</v>
      </c>
      <c r="H8" s="49">
        <v>1.9641756284677032E-2</v>
      </c>
    </row>
    <row r="9" spans="2:8">
      <c r="B9" s="45" t="s">
        <v>135</v>
      </c>
      <c r="C9" s="47">
        <v>161</v>
      </c>
      <c r="F9" s="46"/>
      <c r="G9" s="48" t="s">
        <v>27</v>
      </c>
      <c r="H9" s="49">
        <v>2.1970682923487909E-2</v>
      </c>
    </row>
    <row r="10" spans="2:8">
      <c r="B10" s="45" t="s">
        <v>136</v>
      </c>
      <c r="C10" s="47">
        <v>5</v>
      </c>
      <c r="F10" s="46"/>
      <c r="G10" s="48" t="s">
        <v>25</v>
      </c>
      <c r="H10" s="49">
        <v>2.2655661346667581E-2</v>
      </c>
    </row>
    <row r="11" spans="2:8">
      <c r="B11" s="45" t="s">
        <v>22</v>
      </c>
      <c r="C11" s="47">
        <v>122</v>
      </c>
      <c r="F11" s="46"/>
      <c r="G11" s="48" t="s">
        <v>23</v>
      </c>
      <c r="H11" s="49">
        <v>2.5772313172135079E-2</v>
      </c>
    </row>
    <row r="12" spans="2:8">
      <c r="B12" s="45" t="s">
        <v>137</v>
      </c>
      <c r="C12" s="47">
        <v>421</v>
      </c>
      <c r="F12" s="46"/>
      <c r="G12" s="48" t="s">
        <v>75</v>
      </c>
      <c r="H12" s="49">
        <v>4.9609562298787588E-2</v>
      </c>
    </row>
    <row r="13" spans="2:8">
      <c r="B13" s="45" t="s">
        <v>138</v>
      </c>
      <c r="C13" s="47">
        <v>39</v>
      </c>
      <c r="F13" s="46"/>
      <c r="G13" s="48" t="s">
        <v>29</v>
      </c>
      <c r="H13" s="49">
        <v>5.7709432152887187E-2</v>
      </c>
    </row>
    <row r="14" spans="2:8" ht="24">
      <c r="B14" s="45" t="s">
        <v>196</v>
      </c>
      <c r="C14" s="47">
        <v>54</v>
      </c>
      <c r="F14" s="46"/>
      <c r="G14" s="48" t="s">
        <v>35</v>
      </c>
      <c r="H14" s="49">
        <v>6.8121104185218162E-2</v>
      </c>
    </row>
    <row r="15" spans="2:8">
      <c r="B15" s="45" t="s">
        <v>172</v>
      </c>
      <c r="C15" s="47">
        <v>20</v>
      </c>
      <c r="F15" s="46"/>
      <c r="G15" s="48" t="s">
        <v>31</v>
      </c>
      <c r="H15" s="49">
        <v>8.5536680594561265E-2</v>
      </c>
    </row>
    <row r="16" spans="2:8">
      <c r="B16" s="45" t="s">
        <v>30</v>
      </c>
      <c r="C16" s="47">
        <v>465</v>
      </c>
      <c r="F16" s="46"/>
      <c r="G16" s="48" t="s">
        <v>33</v>
      </c>
      <c r="H16" s="49">
        <v>9.3088567710117129E-2</v>
      </c>
    </row>
    <row r="17" spans="2:8">
      <c r="B17" s="45" t="s">
        <v>173</v>
      </c>
      <c r="C17" s="47">
        <v>2</v>
      </c>
      <c r="F17" s="46"/>
      <c r="G17" s="48" t="s">
        <v>37</v>
      </c>
      <c r="H17" s="49">
        <v>0.29022535790122611</v>
      </c>
    </row>
    <row r="18" spans="2:8">
      <c r="B18" s="45" t="s">
        <v>32</v>
      </c>
      <c r="C18" s="47">
        <v>33</v>
      </c>
      <c r="F18" s="46"/>
      <c r="G18" s="39"/>
    </row>
    <row r="19" spans="2:8" ht="24">
      <c r="B19" s="45" t="s">
        <v>174</v>
      </c>
      <c r="C19" s="47">
        <v>22</v>
      </c>
      <c r="F19" s="46"/>
      <c r="G19" s="39"/>
    </row>
    <row r="20" spans="2:8">
      <c r="B20" s="45" t="s">
        <v>34</v>
      </c>
      <c r="C20" s="47">
        <v>24</v>
      </c>
      <c r="F20" s="46"/>
      <c r="G20" s="39"/>
    </row>
    <row r="21" spans="2:8">
      <c r="B21" s="45" t="s">
        <v>36</v>
      </c>
      <c r="C21" s="47">
        <v>79</v>
      </c>
      <c r="F21" s="46"/>
      <c r="G21" s="39"/>
    </row>
    <row r="22" spans="2:8">
      <c r="B22" s="45" t="s">
        <v>175</v>
      </c>
      <c r="C22" s="47">
        <v>15</v>
      </c>
      <c r="F22" s="46"/>
      <c r="G22" s="39"/>
    </row>
    <row r="23" spans="2:8">
      <c r="B23" s="45" t="s">
        <v>140</v>
      </c>
      <c r="C23" s="47">
        <v>274</v>
      </c>
      <c r="F23" s="46"/>
      <c r="G23" s="39"/>
    </row>
    <row r="24" spans="2:8">
      <c r="B24" s="45" t="s">
        <v>39</v>
      </c>
      <c r="C24" s="47">
        <v>11</v>
      </c>
      <c r="F24" s="46"/>
      <c r="G24" s="39"/>
    </row>
    <row r="25" spans="2:8">
      <c r="B25" s="45" t="s">
        <v>40</v>
      </c>
      <c r="C25" s="47">
        <v>33</v>
      </c>
      <c r="F25" s="46"/>
      <c r="G25" s="39"/>
    </row>
    <row r="26" spans="2:8">
      <c r="B26" s="45" t="s">
        <v>41</v>
      </c>
      <c r="C26" s="47">
        <v>30</v>
      </c>
      <c r="F26" s="46"/>
      <c r="G26" s="39"/>
    </row>
    <row r="27" spans="2:8">
      <c r="B27" s="45" t="s">
        <v>42</v>
      </c>
      <c r="C27" s="47">
        <v>12</v>
      </c>
      <c r="F27" s="46"/>
      <c r="G27" s="39"/>
    </row>
    <row r="28" spans="2:8">
      <c r="B28" s="45" t="s">
        <v>44</v>
      </c>
      <c r="C28" s="47">
        <v>279</v>
      </c>
      <c r="F28" s="46"/>
      <c r="G28" s="39"/>
    </row>
    <row r="29" spans="2:8">
      <c r="B29" s="45" t="s">
        <v>45</v>
      </c>
      <c r="C29" s="47">
        <v>124</v>
      </c>
      <c r="F29" s="46"/>
      <c r="G29" s="39"/>
    </row>
    <row r="30" spans="2:8">
      <c r="B30" s="45" t="s">
        <v>46</v>
      </c>
      <c r="C30" s="47">
        <v>375</v>
      </c>
      <c r="F30" s="46"/>
      <c r="G30" s="39"/>
    </row>
    <row r="31" spans="2:8">
      <c r="B31" s="45" t="s">
        <v>47</v>
      </c>
      <c r="C31" s="47">
        <v>40</v>
      </c>
      <c r="F31" s="46"/>
      <c r="G31" s="39"/>
    </row>
    <row r="32" spans="2:8">
      <c r="B32" s="45" t="s">
        <v>48</v>
      </c>
      <c r="C32" s="47">
        <v>25</v>
      </c>
      <c r="F32" s="46"/>
      <c r="G32" s="39"/>
    </row>
    <row r="33" spans="2:14">
      <c r="B33" s="45" t="s">
        <v>386</v>
      </c>
      <c r="C33" s="47">
        <v>2</v>
      </c>
      <c r="F33" s="46"/>
      <c r="G33" s="39"/>
    </row>
    <row r="34" spans="2:14" ht="24">
      <c r="B34" s="45" t="s">
        <v>49</v>
      </c>
      <c r="C34" s="47">
        <v>20</v>
      </c>
      <c r="F34" s="46"/>
      <c r="G34" s="39"/>
    </row>
    <row r="35" spans="2:14">
      <c r="B35" s="45" t="s">
        <v>50</v>
      </c>
      <c r="C35" s="47">
        <v>307</v>
      </c>
      <c r="F35" s="46"/>
      <c r="G35" s="39"/>
    </row>
    <row r="36" spans="2:14">
      <c r="B36" s="45" t="s">
        <v>176</v>
      </c>
      <c r="C36" s="47">
        <v>22</v>
      </c>
      <c r="F36" s="46"/>
      <c r="G36" s="39"/>
    </row>
    <row r="37" spans="2:14">
      <c r="B37" s="45" t="s">
        <v>51</v>
      </c>
      <c r="C37" s="47">
        <v>106</v>
      </c>
      <c r="F37" s="46"/>
      <c r="G37" s="39"/>
    </row>
    <row r="38" spans="2:14">
      <c r="B38" s="45" t="s">
        <v>29</v>
      </c>
      <c r="C38" s="47">
        <v>3370</v>
      </c>
      <c r="F38" s="46"/>
      <c r="G38" s="39"/>
    </row>
    <row r="39" spans="2:14">
      <c r="B39" s="45" t="s">
        <v>19</v>
      </c>
      <c r="C39" s="47">
        <v>1130</v>
      </c>
      <c r="F39" s="46"/>
      <c r="G39" s="39"/>
    </row>
    <row r="40" spans="2:14" ht="24">
      <c r="B40" s="45" t="s">
        <v>37</v>
      </c>
      <c r="C40" s="47">
        <v>16948</v>
      </c>
      <c r="F40" s="46"/>
      <c r="G40" s="39"/>
    </row>
    <row r="41" spans="2:14" ht="21.75" customHeight="1">
      <c r="B41" s="45" t="s">
        <v>52</v>
      </c>
      <c r="C41" s="47">
        <v>140</v>
      </c>
      <c r="F41" s="46"/>
      <c r="G41" s="618" t="s">
        <v>59</v>
      </c>
      <c r="H41" s="618"/>
      <c r="I41" s="618"/>
      <c r="J41" s="618"/>
      <c r="K41" s="618"/>
      <c r="L41" s="618"/>
      <c r="M41" s="618"/>
      <c r="N41" s="618"/>
    </row>
    <row r="42" spans="2:14">
      <c r="B42" s="45" t="s">
        <v>141</v>
      </c>
      <c r="C42" s="47">
        <v>13</v>
      </c>
      <c r="F42" s="46"/>
      <c r="G42" s="39"/>
    </row>
    <row r="43" spans="2:14">
      <c r="B43" s="45" t="s">
        <v>177</v>
      </c>
      <c r="C43" s="47">
        <v>10</v>
      </c>
      <c r="F43" s="46"/>
      <c r="G43" s="39"/>
    </row>
    <row r="44" spans="2:14">
      <c r="B44" s="45" t="s">
        <v>53</v>
      </c>
      <c r="C44" s="47">
        <v>885</v>
      </c>
      <c r="F44" s="46"/>
      <c r="G44" s="39"/>
    </row>
    <row r="45" spans="2:14">
      <c r="B45" s="45" t="s">
        <v>54</v>
      </c>
      <c r="C45" s="47">
        <v>90</v>
      </c>
      <c r="F45" s="46"/>
      <c r="G45" s="39"/>
    </row>
    <row r="46" spans="2:14">
      <c r="B46" s="45" t="s">
        <v>55</v>
      </c>
      <c r="C46" s="47">
        <v>180</v>
      </c>
      <c r="F46" s="46"/>
      <c r="G46" s="39"/>
    </row>
    <row r="47" spans="2:14">
      <c r="B47" s="45" t="s">
        <v>33</v>
      </c>
      <c r="C47" s="47">
        <v>5436</v>
      </c>
      <c r="F47" s="46"/>
      <c r="G47" s="39"/>
    </row>
    <row r="48" spans="2:14">
      <c r="B48" s="45" t="s">
        <v>56</v>
      </c>
      <c r="C48" s="47">
        <v>25</v>
      </c>
      <c r="F48" s="46"/>
      <c r="G48" s="39"/>
    </row>
    <row r="49" spans="2:7" ht="24">
      <c r="B49" s="45" t="s">
        <v>57</v>
      </c>
      <c r="C49" s="47">
        <v>47</v>
      </c>
      <c r="F49" s="46"/>
      <c r="G49" s="39"/>
    </row>
    <row r="50" spans="2:7">
      <c r="B50" s="45" t="s">
        <v>58</v>
      </c>
      <c r="C50" s="47">
        <v>53</v>
      </c>
      <c r="F50" s="46"/>
      <c r="G50" s="39"/>
    </row>
    <row r="51" spans="2:7">
      <c r="B51" s="45" t="s">
        <v>142</v>
      </c>
      <c r="C51" s="47">
        <v>585</v>
      </c>
      <c r="F51" s="46"/>
      <c r="G51" s="39"/>
    </row>
    <row r="52" spans="2:7">
      <c r="B52" s="45" t="s">
        <v>143</v>
      </c>
      <c r="C52" s="47">
        <v>64</v>
      </c>
      <c r="F52" s="46"/>
      <c r="G52" s="39"/>
    </row>
    <row r="53" spans="2:7">
      <c r="B53" s="45" t="s">
        <v>178</v>
      </c>
      <c r="C53" s="47">
        <v>6</v>
      </c>
      <c r="F53" s="46"/>
      <c r="G53" s="39"/>
    </row>
    <row r="54" spans="2:7">
      <c r="B54" s="45" t="s">
        <v>21</v>
      </c>
      <c r="C54" s="47">
        <v>872</v>
      </c>
      <c r="F54" s="46"/>
      <c r="G54" s="39"/>
    </row>
    <row r="55" spans="2:7" ht="24">
      <c r="B55" s="45" t="s">
        <v>61</v>
      </c>
      <c r="C55" s="47">
        <v>187</v>
      </c>
      <c r="F55" s="46"/>
      <c r="G55" s="39"/>
    </row>
    <row r="56" spans="2:7">
      <c r="B56" s="45" t="s">
        <v>62</v>
      </c>
      <c r="C56" s="47">
        <v>204</v>
      </c>
    </row>
    <row r="57" spans="2:7">
      <c r="B57" s="45" t="s">
        <v>63</v>
      </c>
      <c r="C57" s="47">
        <v>371</v>
      </c>
    </row>
    <row r="58" spans="2:7">
      <c r="B58" s="45" t="s">
        <v>64</v>
      </c>
      <c r="C58" s="47">
        <v>1147</v>
      </c>
    </row>
    <row r="59" spans="2:7" ht="24">
      <c r="B59" s="45" t="s">
        <v>65</v>
      </c>
      <c r="C59" s="47">
        <v>101</v>
      </c>
    </row>
    <row r="60" spans="2:7">
      <c r="B60" s="45" t="s">
        <v>66</v>
      </c>
      <c r="C60" s="47">
        <v>223</v>
      </c>
    </row>
    <row r="61" spans="2:7">
      <c r="B61" s="45" t="s">
        <v>179</v>
      </c>
      <c r="C61" s="47">
        <v>12</v>
      </c>
    </row>
    <row r="62" spans="2:7">
      <c r="B62" s="45" t="s">
        <v>67</v>
      </c>
      <c r="C62" s="47">
        <v>183</v>
      </c>
    </row>
    <row r="63" spans="2:7">
      <c r="B63" s="45" t="s">
        <v>68</v>
      </c>
      <c r="C63" s="47">
        <v>333</v>
      </c>
    </row>
    <row r="64" spans="2:7">
      <c r="B64" s="45" t="s">
        <v>69</v>
      </c>
      <c r="C64" s="47">
        <v>56</v>
      </c>
    </row>
    <row r="65" spans="2:3">
      <c r="B65" s="45" t="s">
        <v>70</v>
      </c>
      <c r="C65" s="47">
        <v>170</v>
      </c>
    </row>
    <row r="66" spans="2:3">
      <c r="B66" s="45" t="s">
        <v>145</v>
      </c>
      <c r="C66" s="47">
        <v>30</v>
      </c>
    </row>
    <row r="67" spans="2:3" ht="24">
      <c r="B67" s="45" t="s">
        <v>71</v>
      </c>
      <c r="C67" s="47">
        <v>181</v>
      </c>
    </row>
    <row r="68" spans="2:3">
      <c r="B68" s="45" t="s">
        <v>72</v>
      </c>
      <c r="C68" s="47">
        <v>134</v>
      </c>
    </row>
    <row r="69" spans="2:3">
      <c r="B69" s="45" t="s">
        <v>146</v>
      </c>
      <c r="C69" s="47">
        <v>62</v>
      </c>
    </row>
    <row r="70" spans="2:3" ht="24">
      <c r="B70" s="45" t="s">
        <v>73</v>
      </c>
      <c r="C70" s="47">
        <v>298</v>
      </c>
    </row>
    <row r="71" spans="2:3" ht="24">
      <c r="B71" s="45" t="s">
        <v>74</v>
      </c>
      <c r="C71" s="47">
        <v>351</v>
      </c>
    </row>
    <row r="72" spans="2:3">
      <c r="B72" s="45" t="s">
        <v>25</v>
      </c>
      <c r="C72" s="47">
        <v>1323</v>
      </c>
    </row>
    <row r="73" spans="2:3">
      <c r="B73" s="474" t="s">
        <v>75</v>
      </c>
      <c r="C73" s="475">
        <v>2897</v>
      </c>
    </row>
    <row r="74" spans="2:3">
      <c r="B74" s="474" t="s">
        <v>76</v>
      </c>
      <c r="C74" s="475">
        <v>27</v>
      </c>
    </row>
    <row r="75" spans="2:3">
      <c r="B75" s="474" t="s">
        <v>77</v>
      </c>
      <c r="C75" s="475">
        <v>245</v>
      </c>
    </row>
    <row r="76" spans="2:3" ht="16.5" customHeight="1">
      <c r="B76" s="474" t="s">
        <v>147</v>
      </c>
      <c r="C76" s="475">
        <v>70</v>
      </c>
    </row>
    <row r="77" spans="2:3">
      <c r="B77" s="474" t="s">
        <v>148</v>
      </c>
      <c r="C77" s="475">
        <v>59</v>
      </c>
    </row>
    <row r="78" spans="2:3">
      <c r="B78" s="474" t="s">
        <v>35</v>
      </c>
      <c r="C78" s="475">
        <v>3978</v>
      </c>
    </row>
    <row r="79" spans="2:3">
      <c r="B79" s="474" t="s">
        <v>80</v>
      </c>
      <c r="C79" s="475">
        <v>349</v>
      </c>
    </row>
    <row r="80" spans="2:3">
      <c r="B80" s="474" t="s">
        <v>27</v>
      </c>
      <c r="C80" s="475">
        <v>1283</v>
      </c>
    </row>
    <row r="81" spans="2:15">
      <c r="B81" s="474" t="s">
        <v>23</v>
      </c>
      <c r="C81" s="475">
        <v>1505</v>
      </c>
    </row>
    <row r="82" spans="2:15">
      <c r="B82" s="474" t="s">
        <v>31</v>
      </c>
      <c r="C82" s="475">
        <v>4995</v>
      </c>
    </row>
    <row r="83" spans="2:15">
      <c r="B83" s="474" t="s">
        <v>149</v>
      </c>
      <c r="C83" s="475">
        <v>51</v>
      </c>
    </row>
    <row r="84" spans="2:15" ht="15.75" thickBot="1">
      <c r="B84" s="476" t="s">
        <v>81</v>
      </c>
      <c r="C84" s="477">
        <v>4327</v>
      </c>
    </row>
    <row r="86" spans="2:15" ht="18.75" customHeight="1">
      <c r="B86" s="618" t="s">
        <v>82</v>
      </c>
      <c r="C86" s="618"/>
    </row>
    <row r="87" spans="2:15" ht="19.5" customHeight="1">
      <c r="B87" s="618" t="s">
        <v>59</v>
      </c>
      <c r="C87" s="618"/>
      <c r="D87" s="218"/>
      <c r="E87" s="218"/>
      <c r="F87" s="218"/>
      <c r="G87" s="218"/>
      <c r="H87" s="218"/>
      <c r="I87" s="218"/>
    </row>
    <row r="95" spans="2:15">
      <c r="O95" s="142"/>
    </row>
    <row r="96" spans="2:15">
      <c r="O96" s="142"/>
    </row>
    <row r="97" spans="15:15">
      <c r="O97" s="142"/>
    </row>
    <row r="98" spans="15:15">
      <c r="O98" s="142"/>
    </row>
    <row r="99" spans="15:15">
      <c r="O99" s="142"/>
    </row>
    <row r="100" spans="15:15">
      <c r="O100" s="142"/>
    </row>
    <row r="101" spans="15:15">
      <c r="O101" s="142"/>
    </row>
    <row r="102" spans="15:15">
      <c r="O102" s="142"/>
    </row>
    <row r="103" spans="15:15">
      <c r="O103" s="142"/>
    </row>
    <row r="104" spans="15:15">
      <c r="O104" s="142"/>
    </row>
    <row r="105" spans="15:15">
      <c r="O105" s="142"/>
    </row>
    <row r="106" spans="15:15">
      <c r="O106" s="142"/>
    </row>
    <row r="107" spans="15:15">
      <c r="O107" s="142"/>
    </row>
    <row r="108" spans="15:15">
      <c r="O108" s="142"/>
    </row>
    <row r="109" spans="15:15">
      <c r="O109" s="142"/>
    </row>
    <row r="110" spans="15:15">
      <c r="O110" s="142"/>
    </row>
    <row r="111" spans="15:15">
      <c r="O111" s="142"/>
    </row>
    <row r="112" spans="15:15">
      <c r="O112" s="142"/>
    </row>
    <row r="113" spans="15:15">
      <c r="O113" s="142"/>
    </row>
    <row r="114" spans="15:15">
      <c r="O114" s="142"/>
    </row>
    <row r="115" spans="15:15">
      <c r="O115" s="142"/>
    </row>
    <row r="116" spans="15:15">
      <c r="O116" s="142"/>
    </row>
    <row r="117" spans="15:15">
      <c r="O117" s="142"/>
    </row>
    <row r="118" spans="15:15">
      <c r="O118" s="142"/>
    </row>
    <row r="119" spans="15:15">
      <c r="O119" s="142"/>
    </row>
    <row r="120" spans="15:15">
      <c r="O120" s="142"/>
    </row>
    <row r="121" spans="15:15">
      <c r="O121" s="142"/>
    </row>
    <row r="122" spans="15:15">
      <c r="O122" s="142"/>
    </row>
    <row r="123" spans="15:15">
      <c r="O123" s="142"/>
    </row>
    <row r="124" spans="15:15">
      <c r="O124" s="142"/>
    </row>
    <row r="125" spans="15:15">
      <c r="O125" s="142"/>
    </row>
    <row r="126" spans="15:15">
      <c r="O126" s="142"/>
    </row>
    <row r="127" spans="15:15">
      <c r="O127" s="142"/>
    </row>
    <row r="128" spans="15:15">
      <c r="O128" s="142"/>
    </row>
    <row r="129" spans="15:15">
      <c r="O129" s="142"/>
    </row>
    <row r="130" spans="15:15">
      <c r="O130" s="142"/>
    </row>
    <row r="131" spans="15:15">
      <c r="O131" s="142"/>
    </row>
    <row r="132" spans="15:15">
      <c r="O132" s="142"/>
    </row>
    <row r="133" spans="15:15">
      <c r="O133" s="142"/>
    </row>
    <row r="134" spans="15:15">
      <c r="O134" s="142"/>
    </row>
    <row r="135" spans="15:15">
      <c r="O135" s="142"/>
    </row>
    <row r="136" spans="15:15">
      <c r="O136" s="142"/>
    </row>
    <row r="137" spans="15:15">
      <c r="O137" s="142"/>
    </row>
    <row r="138" spans="15:15">
      <c r="O138" s="142"/>
    </row>
    <row r="139" spans="15:15">
      <c r="O139" s="142"/>
    </row>
    <row r="140" spans="15:15">
      <c r="O140" s="142"/>
    </row>
    <row r="141" spans="15:15">
      <c r="O141" s="142"/>
    </row>
    <row r="142" spans="15:15">
      <c r="O142" s="142"/>
    </row>
    <row r="143" spans="15:15">
      <c r="O143" s="142"/>
    </row>
    <row r="144" spans="15:15">
      <c r="O144" s="142"/>
    </row>
    <row r="145" spans="15:15">
      <c r="O145" s="142"/>
    </row>
    <row r="146" spans="15:15">
      <c r="O146" s="142"/>
    </row>
    <row r="147" spans="15:15">
      <c r="O147" s="142"/>
    </row>
    <row r="148" spans="15:15">
      <c r="O148" s="142"/>
    </row>
    <row r="149" spans="15:15">
      <c r="O149" s="142"/>
    </row>
    <row r="150" spans="15:15">
      <c r="O150" s="142"/>
    </row>
    <row r="151" spans="15:15">
      <c r="O151" s="142"/>
    </row>
    <row r="152" spans="15:15">
      <c r="O152" s="142"/>
    </row>
    <row r="153" spans="15:15">
      <c r="O153" s="142"/>
    </row>
    <row r="154" spans="15:15">
      <c r="O154" s="142"/>
    </row>
    <row r="155" spans="15:15">
      <c r="O155" s="142"/>
    </row>
    <row r="156" spans="15:15">
      <c r="O156" s="142"/>
    </row>
    <row r="157" spans="15:15">
      <c r="O157" s="142"/>
    </row>
    <row r="158" spans="15:15">
      <c r="O158" s="142"/>
    </row>
    <row r="159" spans="15:15">
      <c r="O159" s="142"/>
    </row>
    <row r="160" spans="15:15">
      <c r="O160" s="142"/>
    </row>
    <row r="161" spans="15:15">
      <c r="O161" s="142"/>
    </row>
    <row r="162" spans="15:15">
      <c r="O162" s="142"/>
    </row>
    <row r="163" spans="15:15">
      <c r="O163" s="142"/>
    </row>
    <row r="164" spans="15:15">
      <c r="O164" s="142"/>
    </row>
    <row r="165" spans="15:15">
      <c r="O165" s="142"/>
    </row>
    <row r="166" spans="15:15">
      <c r="O166" s="142"/>
    </row>
    <row r="167" spans="15:15">
      <c r="O167" s="142"/>
    </row>
    <row r="168" spans="15:15">
      <c r="O168" s="142"/>
    </row>
    <row r="169" spans="15:15">
      <c r="O169" s="142"/>
    </row>
    <row r="170" spans="15:15">
      <c r="O170" s="142"/>
    </row>
    <row r="171" spans="15:15">
      <c r="O171" s="142"/>
    </row>
    <row r="172" spans="15:15">
      <c r="O172" s="142"/>
    </row>
    <row r="173" spans="15:15">
      <c r="O173" s="142"/>
    </row>
    <row r="174" spans="15:15">
      <c r="O174" s="142"/>
    </row>
    <row r="175" spans="15:15">
      <c r="O175" s="142"/>
    </row>
    <row r="176" spans="15:15">
      <c r="O176" s="142"/>
    </row>
    <row r="177" spans="15:15">
      <c r="O177" s="142"/>
    </row>
    <row r="178" spans="15:15">
      <c r="O178" s="142"/>
    </row>
  </sheetData>
  <mergeCells count="5">
    <mergeCell ref="B1:C1"/>
    <mergeCell ref="B2:C2"/>
    <mergeCell ref="G41:N41"/>
    <mergeCell ref="B86:C86"/>
    <mergeCell ref="B87:C87"/>
  </mergeCells>
  <pageMargins left="0.7" right="0.7" top="0.75" bottom="0.75" header="0.3" footer="0.3"/>
  <pageSetup orientation="portrait" r:id="rId1"/>
  <drawing r:id="rId2"/>
</worksheet>
</file>

<file path=xl/worksheets/sheet164.xml><?xml version="1.0" encoding="utf-8"?>
<worksheet xmlns="http://schemas.openxmlformats.org/spreadsheetml/2006/main" xmlns:r="http://schemas.openxmlformats.org/officeDocument/2006/relationships">
  <dimension ref="B1:K38"/>
  <sheetViews>
    <sheetView showGridLines="0" workbookViewId="0">
      <selection activeCell="D11" sqref="D11"/>
    </sheetView>
  </sheetViews>
  <sheetFormatPr baseColWidth="10" defaultRowHeight="15"/>
  <cols>
    <col min="2" max="2" width="26" bestFit="1" customWidth="1"/>
    <col min="3" max="3" width="28.42578125" customWidth="1"/>
  </cols>
  <sheetData>
    <row r="1" spans="2:4">
      <c r="B1" s="615" t="s">
        <v>655</v>
      </c>
      <c r="C1" s="615"/>
      <c r="D1" s="188"/>
    </row>
    <row r="2" spans="2:4" ht="27.75" customHeight="1">
      <c r="B2" s="633" t="s">
        <v>387</v>
      </c>
      <c r="C2" s="633"/>
      <c r="D2" s="189"/>
    </row>
    <row r="3" spans="2:4" ht="15.75" thickBot="1"/>
    <row r="4" spans="2:4" ht="15.75" thickBot="1">
      <c r="B4" s="478" t="s">
        <v>84</v>
      </c>
      <c r="C4" s="479" t="s">
        <v>382</v>
      </c>
    </row>
    <row r="5" spans="2:4">
      <c r="B5" s="354" t="s">
        <v>9</v>
      </c>
      <c r="C5" s="480">
        <f>+SUM(C6:C8)</f>
        <v>58396</v>
      </c>
    </row>
    <row r="6" spans="2:4">
      <c r="B6" s="68" t="s">
        <v>85</v>
      </c>
      <c r="C6" s="481">
        <v>49808.293705811346</v>
      </c>
    </row>
    <row r="7" spans="2:4" ht="15.75" customHeight="1">
      <c r="B7" s="68" t="s">
        <v>86</v>
      </c>
      <c r="C7" s="481">
        <v>4979.6209691326094</v>
      </c>
    </row>
    <row r="8" spans="2:4" ht="15.75" thickBot="1">
      <c r="B8" s="71" t="s">
        <v>87</v>
      </c>
      <c r="C8" s="482">
        <v>3608.085325056044</v>
      </c>
    </row>
    <row r="9" spans="2:4" ht="9.75" customHeight="1"/>
    <row r="10" spans="2:4" ht="27.75" customHeight="1">
      <c r="B10" s="618"/>
      <c r="C10" s="618"/>
    </row>
    <row r="11" spans="2:4" ht="22.5" customHeight="1">
      <c r="B11" s="218"/>
      <c r="C11" s="218"/>
      <c r="D11" s="383"/>
    </row>
    <row r="12" spans="2:4">
      <c r="B12" s="75"/>
    </row>
    <row r="13" spans="2:4">
      <c r="B13" s="77"/>
      <c r="C13" s="147" t="s">
        <v>382</v>
      </c>
    </row>
    <row r="14" spans="2:4">
      <c r="B14" s="81" t="s">
        <v>9</v>
      </c>
      <c r="C14" s="84">
        <f>+SUM(C15:C17)</f>
        <v>1</v>
      </c>
    </row>
    <row r="15" spans="2:4">
      <c r="B15" s="81" t="s">
        <v>85</v>
      </c>
      <c r="C15" s="84">
        <f>+C6/$C$5</f>
        <v>0.85294016209691326</v>
      </c>
    </row>
    <row r="16" spans="2:4">
      <c r="B16" s="81" t="s">
        <v>86</v>
      </c>
      <c r="C16" s="84">
        <f>+C7/$C$5</f>
        <v>8.5273322986721856E-2</v>
      </c>
    </row>
    <row r="17" spans="2:11">
      <c r="B17" s="81" t="s">
        <v>87</v>
      </c>
      <c r="C17" s="84">
        <f>+C8/$C$5</f>
        <v>6.1786514916364887E-2</v>
      </c>
    </row>
    <row r="20" spans="2:11" ht="24.75" customHeight="1">
      <c r="F20" s="628"/>
      <c r="G20" s="628"/>
      <c r="H20" s="628"/>
      <c r="I20" s="628"/>
      <c r="J20" s="628"/>
      <c r="K20" s="628"/>
    </row>
    <row r="22" spans="2:11" ht="8.25" customHeight="1"/>
    <row r="23" spans="2:11" ht="23.25" customHeight="1"/>
    <row r="26" spans="2:11">
      <c r="K26" s="260"/>
    </row>
    <row r="27" spans="2:11">
      <c r="K27" s="260"/>
    </row>
    <row r="28" spans="2:11">
      <c r="K28" s="260"/>
    </row>
    <row r="29" spans="2:11">
      <c r="K29" s="260"/>
    </row>
    <row r="30" spans="2:11">
      <c r="K30" s="260"/>
    </row>
    <row r="31" spans="2:11">
      <c r="K31" s="260"/>
    </row>
    <row r="32" spans="2:11">
      <c r="K32" s="260"/>
    </row>
    <row r="37" spans="2:3">
      <c r="B37" s="444"/>
      <c r="C37" s="444"/>
    </row>
    <row r="38" spans="2:3" ht="24.75" customHeight="1"/>
  </sheetData>
  <mergeCells count="4">
    <mergeCell ref="B1:C1"/>
    <mergeCell ref="B2:C2"/>
    <mergeCell ref="B10:C10"/>
    <mergeCell ref="F20:K20"/>
  </mergeCells>
  <pageMargins left="0.7" right="0.7" top="0.75" bottom="0.75" header="0.3" footer="0.3"/>
  <pageSetup paperSize="9" orientation="portrait" r:id="rId1"/>
  <drawing r:id="rId2"/>
</worksheet>
</file>

<file path=xl/worksheets/sheet165.xml><?xml version="1.0" encoding="utf-8"?>
<worksheet xmlns="http://schemas.openxmlformats.org/spreadsheetml/2006/main" xmlns:r="http://schemas.openxmlformats.org/officeDocument/2006/relationships">
  <dimension ref="B1:N56"/>
  <sheetViews>
    <sheetView showGridLines="0" workbookViewId="0">
      <selection activeCell="J29" sqref="J29"/>
    </sheetView>
  </sheetViews>
  <sheetFormatPr baseColWidth="10" defaultRowHeight="15"/>
  <cols>
    <col min="2" max="2" width="19.85546875" style="53" customWidth="1"/>
    <col min="3" max="3" width="24.85546875" customWidth="1"/>
    <col min="4" max="5" width="13.5703125" customWidth="1"/>
  </cols>
  <sheetData>
    <row r="1" spans="2:7">
      <c r="B1" s="615" t="s">
        <v>656</v>
      </c>
      <c r="C1" s="615"/>
      <c r="D1" s="188"/>
      <c r="E1" s="188"/>
    </row>
    <row r="2" spans="2:7" ht="30" customHeight="1">
      <c r="B2" s="616" t="s">
        <v>388</v>
      </c>
      <c r="C2" s="616"/>
      <c r="D2" s="189"/>
      <c r="E2" s="189"/>
      <c r="F2" s="101"/>
      <c r="G2" s="102"/>
    </row>
    <row r="3" spans="2:7" ht="15.75" thickBot="1">
      <c r="B3" s="634"/>
      <c r="C3" s="634"/>
      <c r="D3" s="634"/>
      <c r="E3" s="634"/>
      <c r="F3" s="634"/>
      <c r="G3" s="102"/>
    </row>
    <row r="4" spans="2:7" ht="15.75" thickBot="1">
      <c r="B4" s="483" t="s">
        <v>89</v>
      </c>
      <c r="C4" s="479" t="s">
        <v>382</v>
      </c>
      <c r="G4" s="102"/>
    </row>
    <row r="5" spans="2:7" ht="16.5" customHeight="1">
      <c r="B5" s="67" t="s">
        <v>9</v>
      </c>
      <c r="C5" s="484">
        <f>+SUM(C6:C16)</f>
        <v>58396</v>
      </c>
      <c r="G5" s="102"/>
    </row>
    <row r="6" spans="2:7" ht="18.75" customHeight="1">
      <c r="B6" s="68" t="s">
        <v>90</v>
      </c>
      <c r="C6" s="485">
        <v>27945</v>
      </c>
      <c r="G6" s="102"/>
    </row>
    <row r="7" spans="2:7" ht="18.75" customHeight="1">
      <c r="B7" s="68" t="s">
        <v>91</v>
      </c>
      <c r="C7" s="485">
        <v>10681</v>
      </c>
      <c r="G7" s="102"/>
    </row>
    <row r="8" spans="2:7" ht="18.75" customHeight="1">
      <c r="B8" s="68" t="s">
        <v>92</v>
      </c>
      <c r="C8" s="485">
        <v>7831</v>
      </c>
      <c r="G8" s="102"/>
    </row>
    <row r="9" spans="2:7" ht="18.75" customHeight="1">
      <c r="B9" s="68" t="s">
        <v>93</v>
      </c>
      <c r="C9" s="485">
        <v>1401</v>
      </c>
      <c r="G9" s="102"/>
    </row>
    <row r="10" spans="2:7" ht="18.75" customHeight="1">
      <c r="B10" s="68" t="s">
        <v>94</v>
      </c>
      <c r="C10" s="485">
        <v>856</v>
      </c>
      <c r="G10" s="102"/>
    </row>
    <row r="11" spans="2:7" ht="18.75" customHeight="1">
      <c r="B11" s="68" t="s">
        <v>95</v>
      </c>
      <c r="C11" s="485">
        <v>871</v>
      </c>
      <c r="G11" s="102"/>
    </row>
    <row r="12" spans="2:7" ht="18.75" customHeight="1">
      <c r="B12" s="68" t="s">
        <v>96</v>
      </c>
      <c r="C12" s="485">
        <v>574</v>
      </c>
      <c r="G12" s="102"/>
    </row>
    <row r="13" spans="2:7" ht="18.75" customHeight="1">
      <c r="B13" s="68" t="s">
        <v>97</v>
      </c>
      <c r="C13" s="485">
        <v>120</v>
      </c>
      <c r="G13" s="102"/>
    </row>
    <row r="14" spans="2:7" ht="18.75" customHeight="1">
      <c r="B14" s="68" t="s">
        <v>98</v>
      </c>
      <c r="C14" s="485">
        <v>73</v>
      </c>
      <c r="G14" s="102"/>
    </row>
    <row r="15" spans="2:7" ht="18.75" customHeight="1">
      <c r="B15" s="68" t="s">
        <v>99</v>
      </c>
      <c r="C15" s="485">
        <v>247</v>
      </c>
      <c r="G15" s="102"/>
    </row>
    <row r="16" spans="2:7" ht="15.75" thickBot="1">
      <c r="B16" s="71" t="s">
        <v>81</v>
      </c>
      <c r="C16" s="486">
        <v>7797</v>
      </c>
      <c r="G16" s="102"/>
    </row>
    <row r="17" spans="2:11" ht="9" customHeight="1">
      <c r="G17" s="102"/>
    </row>
    <row r="18" spans="2:11" ht="30" customHeight="1">
      <c r="B18" s="618" t="s">
        <v>82</v>
      </c>
      <c r="C18" s="618"/>
      <c r="D18" s="218"/>
      <c r="E18" s="218"/>
    </row>
    <row r="21" spans="2:11" ht="15.75" thickBot="1"/>
    <row r="22" spans="2:11" ht="15.75" thickBot="1">
      <c r="B22" s="629" t="s">
        <v>89</v>
      </c>
      <c r="C22" s="487" t="s">
        <v>6</v>
      </c>
    </row>
    <row r="23" spans="2:11">
      <c r="B23" s="630"/>
      <c r="C23" s="235" t="s">
        <v>382</v>
      </c>
    </row>
    <row r="24" spans="2:11" ht="21" customHeight="1">
      <c r="B24" s="436" t="s">
        <v>9</v>
      </c>
      <c r="C24" s="437">
        <f>+C5/$C$5</f>
        <v>1</v>
      </c>
      <c r="F24" s="618" t="s">
        <v>82</v>
      </c>
      <c r="G24" s="618"/>
      <c r="H24" s="618"/>
      <c r="I24" s="618"/>
      <c r="J24" s="618"/>
      <c r="K24" s="618"/>
    </row>
    <row r="25" spans="2:11">
      <c r="B25" s="438" t="s">
        <v>81</v>
      </c>
      <c r="C25" s="439">
        <f>+C16/C5</f>
        <v>0.13351941913829715</v>
      </c>
    </row>
    <row r="26" spans="2:11">
      <c r="B26" s="438" t="s">
        <v>99</v>
      </c>
      <c r="C26" s="439">
        <f>+C15/C5</f>
        <v>4.2297417631344614E-3</v>
      </c>
    </row>
    <row r="27" spans="2:11">
      <c r="B27" s="438" t="s">
        <v>98</v>
      </c>
      <c r="C27" s="439">
        <f>+C14/C5</f>
        <v>1.2500856223028975E-3</v>
      </c>
    </row>
    <row r="28" spans="2:11">
      <c r="B28" s="438" t="s">
        <v>97</v>
      </c>
      <c r="C28" s="439">
        <f>+C13/C5</f>
        <v>2.0549352695390095E-3</v>
      </c>
    </row>
    <row r="29" spans="2:11">
      <c r="B29" s="438" t="s">
        <v>96</v>
      </c>
      <c r="C29" s="439">
        <f>+C12/C5</f>
        <v>9.8294403726282616E-3</v>
      </c>
    </row>
    <row r="30" spans="2:11" ht="17.25" customHeight="1">
      <c r="B30" s="438" t="s">
        <v>95</v>
      </c>
      <c r="C30" s="439">
        <f>+C11/C5</f>
        <v>1.491540516473731E-2</v>
      </c>
    </row>
    <row r="31" spans="2:11">
      <c r="B31" s="438" t="s">
        <v>94</v>
      </c>
      <c r="C31" s="439">
        <f>+C10/C5</f>
        <v>1.4658538256044934E-2</v>
      </c>
    </row>
    <row r="32" spans="2:11">
      <c r="B32" s="438" t="s">
        <v>93</v>
      </c>
      <c r="C32" s="439">
        <f>+C9/C5</f>
        <v>2.3991369271867936E-2</v>
      </c>
    </row>
    <row r="33" spans="2:14">
      <c r="B33" s="438" t="s">
        <v>92</v>
      </c>
      <c r="C33" s="439">
        <f>+C8/C5</f>
        <v>0.13410165079799985</v>
      </c>
    </row>
    <row r="34" spans="2:14">
      <c r="B34" s="438" t="s">
        <v>91</v>
      </c>
      <c r="C34" s="439">
        <f>+C7/C5</f>
        <v>0.18290636344955133</v>
      </c>
    </row>
    <row r="35" spans="2:14" ht="15.75" thickBot="1">
      <c r="B35" s="440" t="s">
        <v>90</v>
      </c>
      <c r="C35" s="442">
        <f>+C6/C5</f>
        <v>0.47854305089389682</v>
      </c>
    </row>
    <row r="37" spans="2:14">
      <c r="N37" s="260"/>
    </row>
    <row r="38" spans="2:14">
      <c r="B38"/>
      <c r="N38" s="260"/>
    </row>
    <row r="39" spans="2:14">
      <c r="B39" s="658" t="s">
        <v>100</v>
      </c>
      <c r="C39" s="659"/>
      <c r="D39" s="659"/>
      <c r="E39" s="659"/>
      <c r="F39" s="162"/>
      <c r="N39" s="260"/>
    </row>
    <row r="40" spans="2:14" ht="15.75" thickBot="1">
      <c r="B40" s="660" t="s">
        <v>101</v>
      </c>
      <c r="C40" s="659"/>
      <c r="D40" s="659"/>
      <c r="E40" s="659"/>
      <c r="F40" s="162"/>
    </row>
    <row r="41" spans="2:14" ht="15.75" thickBot="1">
      <c r="B41" s="661" t="s">
        <v>102</v>
      </c>
      <c r="C41" s="662"/>
      <c r="D41" s="447" t="s">
        <v>103</v>
      </c>
      <c r="E41" s="667" t="s">
        <v>9</v>
      </c>
      <c r="F41" s="162"/>
    </row>
    <row r="42" spans="2:14" ht="15.75" thickBot="1">
      <c r="B42" s="663"/>
      <c r="C42" s="657"/>
      <c r="D42" s="163" t="s">
        <v>104</v>
      </c>
      <c r="E42" s="668"/>
      <c r="F42" s="162"/>
    </row>
    <row r="43" spans="2:14">
      <c r="B43" s="669" t="s">
        <v>108</v>
      </c>
      <c r="C43" s="165" t="s">
        <v>109</v>
      </c>
      <c r="D43" s="166">
        <v>27945</v>
      </c>
      <c r="E43" s="168">
        <v>27945</v>
      </c>
      <c r="F43" s="162"/>
    </row>
    <row r="44" spans="2:14">
      <c r="B44" s="670"/>
      <c r="C44" s="169" t="s">
        <v>110</v>
      </c>
      <c r="D44" s="170">
        <v>10681</v>
      </c>
      <c r="E44" s="172">
        <v>10681</v>
      </c>
      <c r="F44" s="162"/>
    </row>
    <row r="45" spans="2:14">
      <c r="B45" s="670"/>
      <c r="C45" s="169" t="s">
        <v>111</v>
      </c>
      <c r="D45" s="170">
        <v>7831</v>
      </c>
      <c r="E45" s="172">
        <v>7831</v>
      </c>
      <c r="F45" s="162"/>
    </row>
    <row r="46" spans="2:14">
      <c r="B46" s="670"/>
      <c r="C46" s="169" t="s">
        <v>112</v>
      </c>
      <c r="D46" s="170">
        <v>1401</v>
      </c>
      <c r="E46" s="172">
        <v>1401</v>
      </c>
      <c r="F46" s="162"/>
    </row>
    <row r="47" spans="2:14">
      <c r="B47" s="670"/>
      <c r="C47" s="169" t="s">
        <v>113</v>
      </c>
      <c r="D47" s="170">
        <v>856</v>
      </c>
      <c r="E47" s="172">
        <v>856</v>
      </c>
      <c r="F47" s="162"/>
    </row>
    <row r="48" spans="2:14">
      <c r="B48" s="670"/>
      <c r="C48" s="169" t="s">
        <v>114</v>
      </c>
      <c r="D48" s="170">
        <v>871</v>
      </c>
      <c r="E48" s="172">
        <v>871</v>
      </c>
      <c r="F48" s="162"/>
    </row>
    <row r="49" spans="2:6">
      <c r="B49" s="670"/>
      <c r="C49" s="169" t="s">
        <v>115</v>
      </c>
      <c r="D49" s="170">
        <v>574</v>
      </c>
      <c r="E49" s="172">
        <v>574</v>
      </c>
      <c r="F49" s="162"/>
    </row>
    <row r="50" spans="2:6">
      <c r="B50" s="670"/>
      <c r="C50" s="169" t="s">
        <v>116</v>
      </c>
      <c r="D50" s="170">
        <v>120</v>
      </c>
      <c r="E50" s="172">
        <v>120</v>
      </c>
      <c r="F50" s="162"/>
    </row>
    <row r="51" spans="2:6">
      <c r="B51" s="670"/>
      <c r="C51" s="169" t="s">
        <v>117</v>
      </c>
      <c r="D51" s="170">
        <v>73</v>
      </c>
      <c r="E51" s="172">
        <v>73</v>
      </c>
      <c r="F51" s="162"/>
    </row>
    <row r="52" spans="2:6">
      <c r="B52" s="670"/>
      <c r="C52" s="169" t="s">
        <v>118</v>
      </c>
      <c r="D52" s="170">
        <v>247</v>
      </c>
      <c r="E52" s="172">
        <v>247</v>
      </c>
      <c r="F52" s="162"/>
    </row>
    <row r="53" spans="2:6" ht="15.75" thickBot="1">
      <c r="B53" s="656" t="s">
        <v>9</v>
      </c>
      <c r="C53" s="657"/>
      <c r="D53" s="173">
        <v>50599</v>
      </c>
      <c r="E53" s="175">
        <v>50599</v>
      </c>
      <c r="F53" s="162"/>
    </row>
    <row r="55" spans="2:6">
      <c r="D55">
        <v>58396</v>
      </c>
    </row>
    <row r="56" spans="2:6">
      <c r="D56" s="221">
        <f>+D55-D53</f>
        <v>7797</v>
      </c>
    </row>
  </sheetData>
  <mergeCells count="12">
    <mergeCell ref="B53:C53"/>
    <mergeCell ref="B1:C1"/>
    <mergeCell ref="B2:C2"/>
    <mergeCell ref="B3:F3"/>
    <mergeCell ref="B18:C18"/>
    <mergeCell ref="B22:B23"/>
    <mergeCell ref="F24:K24"/>
    <mergeCell ref="B39:E39"/>
    <mergeCell ref="B40:E40"/>
    <mergeCell ref="B41:C42"/>
    <mergeCell ref="E41:E42"/>
    <mergeCell ref="B43:B52"/>
  </mergeCells>
  <pageMargins left="0.7" right="0.7" top="0.75" bottom="0.75" header="0.3" footer="0.3"/>
  <pageSetup paperSize="9" orientation="portrait" r:id="rId1"/>
  <drawing r:id="rId2"/>
</worksheet>
</file>

<file path=xl/worksheets/sheet16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E9:K10"/>
  <sheetViews>
    <sheetView workbookViewId="0">
      <selection activeCell="K11" sqref="K11"/>
    </sheetView>
  </sheetViews>
  <sheetFormatPr baseColWidth="10" defaultRowHeight="15"/>
  <cols>
    <col min="1" max="16384" width="11.42578125" style="1"/>
  </cols>
  <sheetData>
    <row r="9" spans="5:11" ht="59.25">
      <c r="E9" s="613" t="s">
        <v>4</v>
      </c>
      <c r="F9" s="613"/>
      <c r="G9" s="613"/>
      <c r="H9" s="613"/>
      <c r="I9" s="613"/>
      <c r="J9" s="613"/>
      <c r="K9" s="613"/>
    </row>
    <row r="10" spans="5:11" ht="61.5">
      <c r="E10" s="8"/>
      <c r="F10" s="614" t="s">
        <v>378</v>
      </c>
      <c r="G10" s="614"/>
      <c r="H10" s="614"/>
      <c r="I10" s="614"/>
      <c r="J10" s="614"/>
      <c r="K10" s="8"/>
    </row>
  </sheetData>
  <mergeCells count="2">
    <mergeCell ref="E9:K9"/>
    <mergeCell ref="F10:J10"/>
  </mergeCells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>
  <dimension ref="B2:I17"/>
  <sheetViews>
    <sheetView showGridLines="0" workbookViewId="0">
      <selection activeCell="M20" sqref="M20"/>
    </sheetView>
  </sheetViews>
  <sheetFormatPr baseColWidth="10" defaultRowHeight="15"/>
  <cols>
    <col min="2" max="2" width="25.140625" customWidth="1"/>
    <col min="3" max="4" width="20" customWidth="1"/>
  </cols>
  <sheetData>
    <row r="2" spans="2:9">
      <c r="B2" s="615" t="s">
        <v>657</v>
      </c>
      <c r="C2" s="615"/>
      <c r="D2" s="615"/>
    </row>
    <row r="3" spans="2:9" ht="17.25" customHeight="1">
      <c r="B3" s="616" t="s">
        <v>389</v>
      </c>
      <c r="C3" s="616"/>
      <c r="D3" s="616"/>
    </row>
    <row r="4" spans="2:9" ht="15.75" thickBot="1">
      <c r="B4" s="9"/>
      <c r="C4" s="9"/>
      <c r="D4" s="9"/>
      <c r="E4" s="10"/>
    </row>
    <row r="5" spans="2:9" ht="15.75" thickBot="1">
      <c r="B5" s="465" t="s">
        <v>6</v>
      </c>
      <c r="C5" s="466" t="s">
        <v>7</v>
      </c>
      <c r="D5" s="467" t="s">
        <v>8</v>
      </c>
      <c r="E5" s="10"/>
    </row>
    <row r="6" spans="2:9" ht="19.5" customHeight="1">
      <c r="B6" s="128" t="s">
        <v>9</v>
      </c>
      <c r="C6" s="129">
        <f>+SUM(C7:C13)</f>
        <v>105955.08970099485</v>
      </c>
      <c r="D6" s="130">
        <f>+SUM(D7:D13)</f>
        <v>1.0000000000000002</v>
      </c>
    </row>
    <row r="7" spans="2:9" ht="19.5" customHeight="1">
      <c r="B7" s="131" t="s">
        <v>390</v>
      </c>
      <c r="C7" s="132">
        <v>44043.999999999913</v>
      </c>
      <c r="D7" s="133">
        <f t="shared" ref="D7:D13" si="0">C7/$C$6</f>
        <v>0.41568555247597855</v>
      </c>
    </row>
    <row r="8" spans="2:9" ht="19.5" customHeight="1">
      <c r="B8" s="131" t="s">
        <v>391</v>
      </c>
      <c r="C8" s="132">
        <v>25500.441860462804</v>
      </c>
      <c r="D8" s="133">
        <f t="shared" si="0"/>
        <v>0.24067217471501393</v>
      </c>
    </row>
    <row r="9" spans="2:9" ht="19.5" customHeight="1">
      <c r="B9" s="131" t="s">
        <v>392</v>
      </c>
      <c r="C9" s="132">
        <v>13883.000000000387</v>
      </c>
      <c r="D9" s="133">
        <f t="shared" si="0"/>
        <v>0.13102721199310197</v>
      </c>
    </row>
    <row r="10" spans="2:9" ht="19.5" customHeight="1">
      <c r="B10" s="131" t="s">
        <v>393</v>
      </c>
      <c r="C10" s="132">
        <v>8629.674418604809</v>
      </c>
      <c r="D10" s="133">
        <f t="shared" si="0"/>
        <v>8.1446530251238908E-2</v>
      </c>
    </row>
    <row r="11" spans="2:9" ht="19.5" customHeight="1">
      <c r="B11" s="131" t="s">
        <v>394</v>
      </c>
      <c r="C11" s="132">
        <v>8558</v>
      </c>
      <c r="D11" s="133">
        <f t="shared" si="0"/>
        <v>8.0770069886691304E-2</v>
      </c>
    </row>
    <row r="12" spans="2:9" ht="19.5" customHeight="1">
      <c r="B12" s="239" t="s">
        <v>395</v>
      </c>
      <c r="C12" s="240">
        <v>3547.1162790698154</v>
      </c>
      <c r="D12" s="241">
        <f t="shared" si="0"/>
        <v>3.3477544958715751E-2</v>
      </c>
    </row>
    <row r="13" spans="2:9" ht="15.75" thickBot="1">
      <c r="B13" s="180" t="s">
        <v>396</v>
      </c>
      <c r="C13" s="135">
        <v>1792.8571428571372</v>
      </c>
      <c r="D13" s="136">
        <f t="shared" si="0"/>
        <v>1.6920915719259716E-2</v>
      </c>
    </row>
    <row r="16" spans="2:9">
      <c r="B16" s="615" t="s">
        <v>658</v>
      </c>
      <c r="C16" s="615"/>
      <c r="D16" s="615"/>
      <c r="E16" s="615"/>
      <c r="F16" s="615"/>
      <c r="G16" s="615"/>
      <c r="H16" s="615"/>
      <c r="I16" s="615"/>
    </row>
    <row r="17" spans="2:9">
      <c r="B17" s="619" t="s">
        <v>397</v>
      </c>
      <c r="C17" s="619"/>
      <c r="D17" s="619"/>
      <c r="E17" s="619"/>
      <c r="F17" s="619"/>
      <c r="G17" s="619"/>
      <c r="H17" s="619"/>
      <c r="I17" s="619"/>
    </row>
  </sheetData>
  <mergeCells count="4">
    <mergeCell ref="B2:D2"/>
    <mergeCell ref="B3:D3"/>
    <mergeCell ref="B16:I16"/>
    <mergeCell ref="B17:I17"/>
  </mergeCells>
  <pageMargins left="0.7" right="0.7" top="0.75" bottom="0.75" header="0.3" footer="0.3"/>
  <pageSetup orientation="portrait" r:id="rId1"/>
  <drawing r:id="rId2"/>
</worksheet>
</file>

<file path=xl/worksheets/sheet168.xml><?xml version="1.0" encoding="utf-8"?>
<worksheet xmlns="http://schemas.openxmlformats.org/spreadsheetml/2006/main" xmlns:r="http://schemas.openxmlformats.org/officeDocument/2006/relationships">
  <dimension ref="B1:S145"/>
  <sheetViews>
    <sheetView showGridLines="0" workbookViewId="0">
      <selection activeCell="D15" sqref="D15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4" max="10" width="12.85546875" customWidth="1"/>
    <col min="12" max="12" width="18.28515625" customWidth="1"/>
  </cols>
  <sheetData>
    <row r="1" spans="2:13">
      <c r="B1" s="615" t="s">
        <v>659</v>
      </c>
      <c r="C1" s="615"/>
      <c r="D1" s="615"/>
      <c r="E1" s="615"/>
      <c r="F1" s="615"/>
      <c r="G1" s="615"/>
      <c r="H1" s="615"/>
      <c r="I1" s="615"/>
      <c r="J1" s="615"/>
      <c r="K1" s="443"/>
    </row>
    <row r="2" spans="2:13">
      <c r="B2" s="619" t="s">
        <v>398</v>
      </c>
      <c r="C2" s="619"/>
      <c r="D2" s="619"/>
      <c r="E2" s="619"/>
      <c r="F2" s="619"/>
      <c r="G2" s="619"/>
      <c r="H2" s="619"/>
      <c r="I2" s="619"/>
      <c r="J2" s="619"/>
      <c r="K2" s="445"/>
    </row>
    <row r="3" spans="2:13" ht="15.75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3" ht="15.75" thickBot="1">
      <c r="B4" s="916" t="s">
        <v>16</v>
      </c>
      <c r="C4" s="918" t="s">
        <v>9</v>
      </c>
      <c r="D4" s="920" t="s">
        <v>6</v>
      </c>
      <c r="E4" s="921"/>
      <c r="F4" s="921"/>
      <c r="G4" s="921"/>
      <c r="H4" s="921"/>
      <c r="I4" s="921"/>
      <c r="J4" s="922"/>
      <c r="L4" s="39"/>
    </row>
    <row r="5" spans="2:13" ht="36.75" thickBot="1">
      <c r="B5" s="917"/>
      <c r="C5" s="919"/>
      <c r="D5" s="489" t="s">
        <v>390</v>
      </c>
      <c r="E5" s="489" t="s">
        <v>392</v>
      </c>
      <c r="F5" s="489" t="s">
        <v>391</v>
      </c>
      <c r="G5" s="489" t="s">
        <v>393</v>
      </c>
      <c r="H5" s="489" t="s">
        <v>396</v>
      </c>
      <c r="I5" s="489" t="s">
        <v>394</v>
      </c>
      <c r="J5" s="490" t="s">
        <v>395</v>
      </c>
      <c r="L5" s="39"/>
    </row>
    <row r="6" spans="2:13" ht="18.75" customHeight="1">
      <c r="B6" s="41" t="s">
        <v>9</v>
      </c>
      <c r="C6" s="139">
        <f>+SUM(D6:J6)</f>
        <v>105955.08970099485</v>
      </c>
      <c r="D6" s="139">
        <f>+SUM(D7:D83)</f>
        <v>44043.999999999913</v>
      </c>
      <c r="E6" s="139">
        <f t="shared" ref="E6:G6" si="0">+SUM(E7:E83)</f>
        <v>13883.000000000387</v>
      </c>
      <c r="F6" s="139">
        <f t="shared" si="0"/>
        <v>25500.441860462804</v>
      </c>
      <c r="G6" s="139">
        <f t="shared" si="0"/>
        <v>8629.674418604809</v>
      </c>
      <c r="H6" s="139">
        <f>+SUM(H7:H83)</f>
        <v>1792.8571428571372</v>
      </c>
      <c r="I6" s="139">
        <f>+SUM(I7:I83)</f>
        <v>8558</v>
      </c>
      <c r="J6" s="140">
        <f>+SUM(J7:J83)</f>
        <v>3547.1162790698154</v>
      </c>
      <c r="K6" s="44"/>
      <c r="L6" s="39"/>
    </row>
    <row r="7" spans="2:13">
      <c r="B7" s="45" t="s">
        <v>17</v>
      </c>
      <c r="C7" s="46">
        <f>+SUM(D7:J7)</f>
        <v>687</v>
      </c>
      <c r="D7" s="46">
        <v>307</v>
      </c>
      <c r="E7" s="46">
        <v>78</v>
      </c>
      <c r="F7" s="46">
        <v>152</v>
      </c>
      <c r="G7" s="46">
        <v>54</v>
      </c>
      <c r="H7" s="46">
        <v>11</v>
      </c>
      <c r="I7" s="46">
        <v>64</v>
      </c>
      <c r="J7" s="47">
        <v>21</v>
      </c>
      <c r="K7" s="46"/>
      <c r="L7" s="39"/>
    </row>
    <row r="8" spans="2:13">
      <c r="B8" s="45" t="s">
        <v>135</v>
      </c>
      <c r="C8" s="46">
        <f t="shared" ref="C8:C82" si="1">+SUM(D8:J8)</f>
        <v>416</v>
      </c>
      <c r="D8" s="46">
        <v>175</v>
      </c>
      <c r="E8" s="46">
        <v>55</v>
      </c>
      <c r="F8" s="46">
        <v>105</v>
      </c>
      <c r="G8" s="46">
        <v>22</v>
      </c>
      <c r="H8" s="46">
        <v>5</v>
      </c>
      <c r="I8" s="46">
        <v>46</v>
      </c>
      <c r="J8" s="47">
        <v>8</v>
      </c>
      <c r="K8" s="46"/>
      <c r="L8" s="48" t="s">
        <v>75</v>
      </c>
      <c r="M8" s="49">
        <v>1.3713357273353875E-2</v>
      </c>
    </row>
    <row r="9" spans="2:13">
      <c r="B9" s="45" t="s">
        <v>22</v>
      </c>
      <c r="C9" s="46">
        <f t="shared" si="1"/>
        <v>157</v>
      </c>
      <c r="D9" s="46">
        <v>64</v>
      </c>
      <c r="E9" s="46">
        <v>14</v>
      </c>
      <c r="F9" s="46">
        <v>36</v>
      </c>
      <c r="G9" s="46">
        <v>8</v>
      </c>
      <c r="H9" s="46">
        <v>8</v>
      </c>
      <c r="I9" s="46">
        <v>11</v>
      </c>
      <c r="J9" s="47">
        <v>16</v>
      </c>
      <c r="K9" s="46"/>
      <c r="L9" s="48" t="s">
        <v>142</v>
      </c>
      <c r="M9" s="49">
        <v>1.4647715408289892E-2</v>
      </c>
    </row>
    <row r="10" spans="2:13">
      <c r="B10" s="45" t="s">
        <v>137</v>
      </c>
      <c r="C10" s="46">
        <f t="shared" si="1"/>
        <v>589</v>
      </c>
      <c r="D10" s="46">
        <v>291</v>
      </c>
      <c r="E10" s="46">
        <v>69</v>
      </c>
      <c r="F10" s="46">
        <v>123</v>
      </c>
      <c r="G10" s="46">
        <v>31</v>
      </c>
      <c r="H10" s="46">
        <v>12</v>
      </c>
      <c r="I10" s="46">
        <v>49</v>
      </c>
      <c r="J10" s="47">
        <v>14</v>
      </c>
      <c r="K10" s="46"/>
      <c r="L10" s="48" t="s">
        <v>23</v>
      </c>
      <c r="M10" s="49">
        <v>2.3736471811758426E-2</v>
      </c>
    </row>
    <row r="11" spans="2:13">
      <c r="B11" s="45" t="s">
        <v>138</v>
      </c>
      <c r="C11" s="46">
        <f t="shared" si="1"/>
        <v>32</v>
      </c>
      <c r="D11" s="46">
        <v>12</v>
      </c>
      <c r="E11" s="46">
        <v>5</v>
      </c>
      <c r="F11" s="46">
        <v>8</v>
      </c>
      <c r="G11" s="46">
        <v>5</v>
      </c>
      <c r="H11" s="46">
        <v>1</v>
      </c>
      <c r="I11" s="46">
        <v>1</v>
      </c>
      <c r="J11" s="47">
        <v>0</v>
      </c>
      <c r="K11" s="46"/>
      <c r="L11" s="48" t="s">
        <v>25</v>
      </c>
      <c r="M11" s="49">
        <v>2.5369239057656721E-2</v>
      </c>
    </row>
    <row r="12" spans="2:13" ht="24">
      <c r="B12" s="45" t="s">
        <v>139</v>
      </c>
      <c r="C12" s="46">
        <f t="shared" si="1"/>
        <v>35</v>
      </c>
      <c r="D12" s="46">
        <v>13</v>
      </c>
      <c r="E12" s="46">
        <v>13</v>
      </c>
      <c r="F12" s="46">
        <v>2</v>
      </c>
      <c r="G12" s="46">
        <v>1</v>
      </c>
      <c r="H12" s="46">
        <v>1</v>
      </c>
      <c r="I12" s="46">
        <v>5</v>
      </c>
      <c r="J12" s="47">
        <v>0</v>
      </c>
      <c r="K12" s="46"/>
      <c r="L12" s="48" t="s">
        <v>27</v>
      </c>
      <c r="M12" s="49">
        <v>4.0111334075536111E-2</v>
      </c>
    </row>
    <row r="13" spans="2:13">
      <c r="B13" s="45" t="s">
        <v>172</v>
      </c>
      <c r="C13" s="46">
        <f t="shared" si="1"/>
        <v>16</v>
      </c>
      <c r="D13" s="46">
        <v>3</v>
      </c>
      <c r="E13" s="46">
        <v>4</v>
      </c>
      <c r="F13" s="46">
        <v>1</v>
      </c>
      <c r="G13" s="46">
        <v>3</v>
      </c>
      <c r="H13" s="46">
        <v>0</v>
      </c>
      <c r="I13" s="46">
        <v>2</v>
      </c>
      <c r="J13" s="47">
        <v>3</v>
      </c>
      <c r="K13" s="46"/>
      <c r="L13" s="48" t="s">
        <v>29</v>
      </c>
      <c r="M13" s="49">
        <v>4.2565203924863022E-2</v>
      </c>
    </row>
    <row r="14" spans="2:13">
      <c r="B14" s="45" t="s">
        <v>30</v>
      </c>
      <c r="C14" s="46">
        <f t="shared" si="1"/>
        <v>144</v>
      </c>
      <c r="D14" s="46">
        <v>65</v>
      </c>
      <c r="E14" s="46">
        <v>29</v>
      </c>
      <c r="F14" s="46">
        <v>31</v>
      </c>
      <c r="G14" s="46">
        <v>2</v>
      </c>
      <c r="H14" s="46">
        <v>2</v>
      </c>
      <c r="I14" s="46">
        <v>13</v>
      </c>
      <c r="J14" s="47">
        <v>2</v>
      </c>
      <c r="K14" s="46"/>
      <c r="L14" s="48" t="s">
        <v>35</v>
      </c>
      <c r="M14" s="49">
        <v>9.8777699396367283E-2</v>
      </c>
    </row>
    <row r="15" spans="2:13">
      <c r="B15" s="45" t="s">
        <v>173</v>
      </c>
      <c r="C15" s="46">
        <f t="shared" si="1"/>
        <v>2</v>
      </c>
      <c r="D15" s="46">
        <v>1</v>
      </c>
      <c r="E15" s="46">
        <v>0</v>
      </c>
      <c r="F15" s="46">
        <v>0</v>
      </c>
      <c r="G15" s="46">
        <v>0</v>
      </c>
      <c r="H15" s="46">
        <v>0</v>
      </c>
      <c r="I15" s="46">
        <v>1</v>
      </c>
      <c r="J15" s="47">
        <v>0</v>
      </c>
      <c r="K15" s="46"/>
      <c r="L15" s="48" t="s">
        <v>33</v>
      </c>
      <c r="M15" s="49">
        <v>0.10260007358474189</v>
      </c>
    </row>
    <row r="16" spans="2:13">
      <c r="B16" s="45" t="s">
        <v>32</v>
      </c>
      <c r="C16" s="46">
        <f t="shared" si="1"/>
        <v>71</v>
      </c>
      <c r="D16" s="46">
        <v>28</v>
      </c>
      <c r="E16" s="46">
        <v>15</v>
      </c>
      <c r="F16" s="46">
        <v>16</v>
      </c>
      <c r="G16" s="46">
        <v>3</v>
      </c>
      <c r="H16" s="46">
        <v>0</v>
      </c>
      <c r="I16" s="46">
        <v>5</v>
      </c>
      <c r="J16" s="47">
        <v>4</v>
      </c>
      <c r="K16" s="46"/>
      <c r="L16" s="48" t="s">
        <v>31</v>
      </c>
      <c r="M16" s="49">
        <v>0.12023018465605988</v>
      </c>
    </row>
    <row r="17" spans="2:13" ht="24">
      <c r="B17" s="45" t="s">
        <v>174</v>
      </c>
      <c r="C17" s="46">
        <f t="shared" si="1"/>
        <v>25</v>
      </c>
      <c r="D17" s="46">
        <v>2</v>
      </c>
      <c r="E17" s="46">
        <v>14</v>
      </c>
      <c r="F17" s="46">
        <v>2</v>
      </c>
      <c r="G17" s="46">
        <v>3</v>
      </c>
      <c r="H17" s="46">
        <v>0</v>
      </c>
      <c r="I17" s="46">
        <v>4</v>
      </c>
      <c r="J17" s="47">
        <v>0</v>
      </c>
      <c r="K17" s="46"/>
      <c r="L17" s="48" t="s">
        <v>37</v>
      </c>
      <c r="M17" s="49">
        <v>0.3469771966948258</v>
      </c>
    </row>
    <row r="18" spans="2:13">
      <c r="B18" s="45" t="s">
        <v>34</v>
      </c>
      <c r="C18" s="46">
        <f t="shared" si="1"/>
        <v>37</v>
      </c>
      <c r="D18" s="46">
        <v>7</v>
      </c>
      <c r="E18" s="46">
        <v>17</v>
      </c>
      <c r="F18" s="46">
        <v>4</v>
      </c>
      <c r="G18" s="46">
        <v>3</v>
      </c>
      <c r="H18" s="46">
        <v>1</v>
      </c>
      <c r="I18" s="46">
        <v>0</v>
      </c>
      <c r="J18" s="47">
        <v>5</v>
      </c>
      <c r="K18" s="46"/>
      <c r="L18" s="39"/>
    </row>
    <row r="19" spans="2:13">
      <c r="B19" s="45" t="s">
        <v>36</v>
      </c>
      <c r="C19" s="46">
        <f t="shared" si="1"/>
        <v>188</v>
      </c>
      <c r="D19" s="46">
        <v>85</v>
      </c>
      <c r="E19" s="46">
        <v>37</v>
      </c>
      <c r="F19" s="46">
        <v>23</v>
      </c>
      <c r="G19" s="46">
        <v>16</v>
      </c>
      <c r="H19" s="46">
        <v>0</v>
      </c>
      <c r="I19" s="46">
        <v>14</v>
      </c>
      <c r="J19" s="47">
        <v>13</v>
      </c>
      <c r="K19" s="46"/>
      <c r="L19" s="39"/>
    </row>
    <row r="20" spans="2:13">
      <c r="B20" s="45" t="s">
        <v>175</v>
      </c>
      <c r="C20" s="46">
        <f t="shared" si="1"/>
        <v>17</v>
      </c>
      <c r="D20" s="46">
        <v>4</v>
      </c>
      <c r="E20" s="46">
        <v>6</v>
      </c>
      <c r="F20" s="46">
        <v>3</v>
      </c>
      <c r="G20" s="46">
        <v>0</v>
      </c>
      <c r="H20" s="46">
        <v>0</v>
      </c>
      <c r="I20" s="46">
        <v>2</v>
      </c>
      <c r="J20" s="47">
        <v>2</v>
      </c>
      <c r="K20" s="46"/>
      <c r="L20" s="39"/>
    </row>
    <row r="21" spans="2:13">
      <c r="B21" s="45" t="s">
        <v>140</v>
      </c>
      <c r="C21" s="46">
        <f t="shared" si="1"/>
        <v>739</v>
      </c>
      <c r="D21" s="46">
        <v>316</v>
      </c>
      <c r="E21" s="46">
        <v>110</v>
      </c>
      <c r="F21" s="46">
        <v>184</v>
      </c>
      <c r="G21" s="46">
        <v>42</v>
      </c>
      <c r="H21" s="46">
        <v>9</v>
      </c>
      <c r="I21" s="46">
        <v>54</v>
      </c>
      <c r="J21" s="47">
        <v>24</v>
      </c>
      <c r="K21" s="46"/>
      <c r="L21" s="39"/>
    </row>
    <row r="22" spans="2:13">
      <c r="B22" s="45" t="s">
        <v>39</v>
      </c>
      <c r="C22" s="46">
        <f t="shared" si="1"/>
        <v>11</v>
      </c>
      <c r="D22" s="46">
        <v>6</v>
      </c>
      <c r="E22" s="46">
        <v>2</v>
      </c>
      <c r="F22" s="46">
        <v>0</v>
      </c>
      <c r="G22" s="46">
        <v>2</v>
      </c>
      <c r="H22" s="46">
        <v>0</v>
      </c>
      <c r="I22" s="46">
        <v>1</v>
      </c>
      <c r="J22" s="47">
        <v>0</v>
      </c>
      <c r="K22" s="46"/>
      <c r="L22" s="39"/>
    </row>
    <row r="23" spans="2:13">
      <c r="B23" s="45" t="s">
        <v>40</v>
      </c>
      <c r="C23" s="46">
        <f t="shared" si="1"/>
        <v>42</v>
      </c>
      <c r="D23" s="46">
        <v>16</v>
      </c>
      <c r="E23" s="46">
        <v>9</v>
      </c>
      <c r="F23" s="46">
        <v>11</v>
      </c>
      <c r="G23" s="46">
        <v>0</v>
      </c>
      <c r="H23" s="46">
        <v>0</v>
      </c>
      <c r="I23" s="46">
        <v>5</v>
      </c>
      <c r="J23" s="47">
        <v>1</v>
      </c>
      <c r="K23" s="46"/>
      <c r="L23" s="39"/>
    </row>
    <row r="24" spans="2:13">
      <c r="B24" s="45" t="s">
        <v>41</v>
      </c>
      <c r="C24" s="46">
        <f t="shared" si="1"/>
        <v>21</v>
      </c>
      <c r="D24" s="46">
        <v>4</v>
      </c>
      <c r="E24" s="46">
        <v>7</v>
      </c>
      <c r="F24" s="46">
        <v>3</v>
      </c>
      <c r="G24" s="46">
        <v>1</v>
      </c>
      <c r="H24" s="46">
        <v>0</v>
      </c>
      <c r="I24" s="46">
        <v>4</v>
      </c>
      <c r="J24" s="47">
        <v>2</v>
      </c>
      <c r="K24" s="46"/>
      <c r="L24" s="39"/>
    </row>
    <row r="25" spans="2:13">
      <c r="B25" s="45" t="s">
        <v>42</v>
      </c>
      <c r="C25" s="46">
        <f t="shared" si="1"/>
        <v>11</v>
      </c>
      <c r="D25" s="46">
        <v>2</v>
      </c>
      <c r="E25" s="46">
        <v>3</v>
      </c>
      <c r="F25" s="46">
        <v>2</v>
      </c>
      <c r="G25" s="46">
        <v>0</v>
      </c>
      <c r="H25" s="46">
        <v>2</v>
      </c>
      <c r="I25" s="46">
        <v>1</v>
      </c>
      <c r="J25" s="47">
        <v>1</v>
      </c>
      <c r="K25" s="46"/>
      <c r="L25" s="39"/>
    </row>
    <row r="26" spans="2:13">
      <c r="B26" s="45" t="s">
        <v>43</v>
      </c>
      <c r="C26" s="46">
        <f t="shared" si="1"/>
        <v>3</v>
      </c>
      <c r="D26" s="46">
        <v>0</v>
      </c>
      <c r="E26" s="46">
        <v>1</v>
      </c>
      <c r="F26" s="46">
        <v>0</v>
      </c>
      <c r="G26" s="46">
        <v>0</v>
      </c>
      <c r="H26" s="46">
        <v>0</v>
      </c>
      <c r="I26" s="46">
        <v>1</v>
      </c>
      <c r="J26" s="47">
        <v>1</v>
      </c>
      <c r="K26" s="46"/>
      <c r="L26" s="39"/>
    </row>
    <row r="27" spans="2:13">
      <c r="B27" s="45" t="s">
        <v>44</v>
      </c>
      <c r="C27" s="46">
        <f t="shared" si="1"/>
        <v>759</v>
      </c>
      <c r="D27" s="46">
        <v>345</v>
      </c>
      <c r="E27" s="46">
        <v>75</v>
      </c>
      <c r="F27" s="46">
        <v>197</v>
      </c>
      <c r="G27" s="46">
        <v>50</v>
      </c>
      <c r="H27" s="46">
        <v>2</v>
      </c>
      <c r="I27" s="46">
        <v>74</v>
      </c>
      <c r="J27" s="47">
        <v>16</v>
      </c>
      <c r="K27" s="46"/>
      <c r="L27" s="39"/>
    </row>
    <row r="28" spans="2:13">
      <c r="B28" s="45" t="s">
        <v>45</v>
      </c>
      <c r="C28" s="46">
        <f t="shared" si="1"/>
        <v>81</v>
      </c>
      <c r="D28" s="46">
        <v>39</v>
      </c>
      <c r="E28" s="46">
        <v>12</v>
      </c>
      <c r="F28" s="46">
        <v>12</v>
      </c>
      <c r="G28" s="46">
        <v>11</v>
      </c>
      <c r="H28" s="46">
        <v>0</v>
      </c>
      <c r="I28" s="46">
        <v>5</v>
      </c>
      <c r="J28" s="47">
        <v>2</v>
      </c>
      <c r="K28" s="46"/>
      <c r="L28" s="39"/>
    </row>
    <row r="29" spans="2:13">
      <c r="B29" s="45" t="s">
        <v>46</v>
      </c>
      <c r="C29" s="46">
        <f t="shared" si="1"/>
        <v>289</v>
      </c>
      <c r="D29" s="46">
        <v>133</v>
      </c>
      <c r="E29" s="46">
        <v>64</v>
      </c>
      <c r="F29" s="46">
        <v>54</v>
      </c>
      <c r="G29" s="46">
        <v>13</v>
      </c>
      <c r="H29" s="46">
        <v>2</v>
      </c>
      <c r="I29" s="46">
        <v>17</v>
      </c>
      <c r="J29" s="47">
        <v>6</v>
      </c>
      <c r="K29" s="46"/>
      <c r="L29" s="39"/>
    </row>
    <row r="30" spans="2:13">
      <c r="B30" s="45" t="s">
        <v>47</v>
      </c>
      <c r="C30" s="46">
        <f t="shared" si="1"/>
        <v>32</v>
      </c>
      <c r="D30" s="46">
        <v>11</v>
      </c>
      <c r="E30" s="46">
        <v>7</v>
      </c>
      <c r="F30" s="46">
        <v>7</v>
      </c>
      <c r="G30" s="46">
        <v>0</v>
      </c>
      <c r="H30" s="46">
        <v>0</v>
      </c>
      <c r="I30" s="46">
        <v>5</v>
      </c>
      <c r="J30" s="47">
        <v>2</v>
      </c>
      <c r="K30" s="46"/>
      <c r="L30" s="39"/>
    </row>
    <row r="31" spans="2:13">
      <c r="B31" s="45" t="s">
        <v>48</v>
      </c>
      <c r="C31" s="46">
        <f t="shared" si="1"/>
        <v>70</v>
      </c>
      <c r="D31" s="46">
        <v>6</v>
      </c>
      <c r="E31" s="46">
        <v>4</v>
      </c>
      <c r="F31" s="46">
        <v>52</v>
      </c>
      <c r="G31" s="46">
        <v>3</v>
      </c>
      <c r="H31" s="46">
        <v>0</v>
      </c>
      <c r="I31" s="46">
        <v>5</v>
      </c>
      <c r="J31" s="47">
        <v>0</v>
      </c>
      <c r="K31" s="46"/>
      <c r="L31" s="39"/>
    </row>
    <row r="32" spans="2:13">
      <c r="B32" s="45" t="s">
        <v>386</v>
      </c>
      <c r="C32" s="46">
        <f t="shared" si="1"/>
        <v>2</v>
      </c>
      <c r="D32" s="46">
        <v>1</v>
      </c>
      <c r="E32" s="46">
        <v>0</v>
      </c>
      <c r="F32" s="46">
        <v>0</v>
      </c>
      <c r="G32" s="46">
        <v>0</v>
      </c>
      <c r="H32" s="46">
        <v>1</v>
      </c>
      <c r="I32" s="46">
        <v>0</v>
      </c>
      <c r="J32" s="47">
        <v>0</v>
      </c>
      <c r="K32" s="46"/>
      <c r="L32" s="39"/>
    </row>
    <row r="33" spans="2:19" ht="24">
      <c r="B33" s="45" t="s">
        <v>49</v>
      </c>
      <c r="C33" s="46">
        <f t="shared" si="1"/>
        <v>23</v>
      </c>
      <c r="D33" s="46">
        <v>3</v>
      </c>
      <c r="E33" s="46">
        <v>3</v>
      </c>
      <c r="F33" s="46">
        <v>11</v>
      </c>
      <c r="G33" s="46">
        <v>0</v>
      </c>
      <c r="H33" s="46">
        <v>0</v>
      </c>
      <c r="I33" s="46">
        <v>6</v>
      </c>
      <c r="J33" s="47">
        <v>0</v>
      </c>
      <c r="K33" s="46"/>
      <c r="L33" s="39"/>
    </row>
    <row r="34" spans="2:19">
      <c r="B34" s="45" t="s">
        <v>50</v>
      </c>
      <c r="C34" s="46">
        <f t="shared" si="1"/>
        <v>64</v>
      </c>
      <c r="D34" s="46">
        <v>41</v>
      </c>
      <c r="E34" s="46">
        <v>8</v>
      </c>
      <c r="F34" s="46">
        <v>10</v>
      </c>
      <c r="G34" s="46">
        <v>2</v>
      </c>
      <c r="H34" s="46">
        <v>0</v>
      </c>
      <c r="I34" s="46">
        <v>2</v>
      </c>
      <c r="J34" s="47">
        <v>1</v>
      </c>
      <c r="K34" s="46"/>
      <c r="L34" s="39"/>
    </row>
    <row r="35" spans="2:19">
      <c r="B35" s="45" t="s">
        <v>176</v>
      </c>
      <c r="C35" s="46">
        <f t="shared" si="1"/>
        <v>15</v>
      </c>
      <c r="D35" s="46">
        <v>5</v>
      </c>
      <c r="E35" s="46">
        <v>4</v>
      </c>
      <c r="F35" s="46">
        <v>1</v>
      </c>
      <c r="G35" s="46">
        <v>0</v>
      </c>
      <c r="H35" s="46">
        <v>0</v>
      </c>
      <c r="I35" s="46">
        <v>0</v>
      </c>
      <c r="J35" s="47">
        <v>5</v>
      </c>
      <c r="K35" s="46"/>
      <c r="L35" s="39"/>
    </row>
    <row r="36" spans="2:19">
      <c r="B36" s="45" t="s">
        <v>51</v>
      </c>
      <c r="C36" s="46">
        <f t="shared" si="1"/>
        <v>77</v>
      </c>
      <c r="D36" s="46">
        <v>36</v>
      </c>
      <c r="E36" s="46">
        <v>12</v>
      </c>
      <c r="F36" s="46">
        <v>10</v>
      </c>
      <c r="G36" s="46">
        <v>6</v>
      </c>
      <c r="H36" s="46">
        <v>1</v>
      </c>
      <c r="I36" s="46">
        <v>9</v>
      </c>
      <c r="J36" s="47">
        <v>3</v>
      </c>
      <c r="K36" s="46"/>
      <c r="L36" s="39"/>
    </row>
    <row r="37" spans="2:19">
      <c r="B37" s="45" t="s">
        <v>29</v>
      </c>
      <c r="C37" s="46">
        <f t="shared" si="1"/>
        <v>4510</v>
      </c>
      <c r="D37" s="46">
        <v>1960</v>
      </c>
      <c r="E37" s="46">
        <v>818</v>
      </c>
      <c r="F37" s="46">
        <v>903</v>
      </c>
      <c r="G37" s="46">
        <v>303</v>
      </c>
      <c r="H37" s="46">
        <v>52</v>
      </c>
      <c r="I37" s="46">
        <v>347</v>
      </c>
      <c r="J37" s="47">
        <v>127</v>
      </c>
      <c r="K37" s="46"/>
      <c r="L37" s="39"/>
    </row>
    <row r="38" spans="2:19">
      <c r="B38" s="45" t="s">
        <v>19</v>
      </c>
      <c r="C38" s="46">
        <f t="shared" si="1"/>
        <v>1250</v>
      </c>
      <c r="D38" s="46">
        <v>499</v>
      </c>
      <c r="E38" s="46">
        <v>207</v>
      </c>
      <c r="F38" s="46">
        <v>318</v>
      </c>
      <c r="G38" s="46">
        <v>63</v>
      </c>
      <c r="H38" s="46">
        <v>11</v>
      </c>
      <c r="I38" s="46">
        <v>110</v>
      </c>
      <c r="J38" s="47">
        <v>42</v>
      </c>
      <c r="K38" s="46"/>
      <c r="L38" s="39"/>
    </row>
    <row r="39" spans="2:19" ht="24">
      <c r="B39" s="45" t="s">
        <v>37</v>
      </c>
      <c r="C39" s="46">
        <f t="shared" si="1"/>
        <v>36764</v>
      </c>
      <c r="D39" s="46">
        <v>14308</v>
      </c>
      <c r="E39" s="46">
        <v>4717</v>
      </c>
      <c r="F39" s="46">
        <v>9365</v>
      </c>
      <c r="G39" s="46">
        <v>2874</v>
      </c>
      <c r="H39" s="46">
        <v>795</v>
      </c>
      <c r="I39" s="46">
        <v>3224</v>
      </c>
      <c r="J39" s="47">
        <v>1481</v>
      </c>
      <c r="K39" s="46"/>
      <c r="L39" s="39"/>
    </row>
    <row r="40" spans="2:19">
      <c r="B40" s="45" t="s">
        <v>52</v>
      </c>
      <c r="C40" s="46">
        <f t="shared" si="1"/>
        <v>138</v>
      </c>
      <c r="D40" s="46">
        <v>59</v>
      </c>
      <c r="E40" s="46">
        <v>25</v>
      </c>
      <c r="F40" s="46">
        <v>26</v>
      </c>
      <c r="G40" s="46">
        <v>12</v>
      </c>
      <c r="H40" s="46">
        <v>1</v>
      </c>
      <c r="I40" s="46">
        <v>6</v>
      </c>
      <c r="J40" s="47">
        <v>9</v>
      </c>
      <c r="K40" s="46"/>
      <c r="L40" s="39"/>
    </row>
    <row r="41" spans="2:19" ht="24.75" customHeight="1">
      <c r="B41" s="45" t="s">
        <v>141</v>
      </c>
      <c r="C41" s="46">
        <f t="shared" si="1"/>
        <v>9</v>
      </c>
      <c r="D41" s="46">
        <v>4</v>
      </c>
      <c r="E41" s="46">
        <v>4</v>
      </c>
      <c r="F41" s="46">
        <v>0</v>
      </c>
      <c r="G41" s="46">
        <v>1</v>
      </c>
      <c r="H41" s="46">
        <v>0</v>
      </c>
      <c r="I41" s="46">
        <v>0</v>
      </c>
      <c r="J41" s="47">
        <v>0</v>
      </c>
      <c r="K41" s="46"/>
      <c r="L41" s="618" t="s">
        <v>59</v>
      </c>
      <c r="M41" s="618"/>
      <c r="N41" s="618"/>
      <c r="O41" s="618"/>
      <c r="P41" s="618"/>
      <c r="Q41" s="618"/>
      <c r="R41" s="618"/>
      <c r="S41" s="618"/>
    </row>
    <row r="42" spans="2:19">
      <c r="B42" s="45" t="s">
        <v>177</v>
      </c>
      <c r="C42" s="46">
        <f t="shared" si="1"/>
        <v>1</v>
      </c>
      <c r="D42" s="46">
        <v>0</v>
      </c>
      <c r="E42" s="46">
        <v>1</v>
      </c>
      <c r="F42" s="46">
        <v>0</v>
      </c>
      <c r="G42" s="46">
        <v>0</v>
      </c>
      <c r="H42" s="46">
        <v>0</v>
      </c>
      <c r="I42" s="46">
        <v>0</v>
      </c>
      <c r="J42" s="47">
        <v>0</v>
      </c>
      <c r="K42" s="46"/>
      <c r="L42" s="39"/>
    </row>
    <row r="43" spans="2:19">
      <c r="B43" s="45" t="s">
        <v>53</v>
      </c>
      <c r="C43" s="46">
        <f t="shared" si="1"/>
        <v>969</v>
      </c>
      <c r="D43" s="46">
        <v>433</v>
      </c>
      <c r="E43" s="46">
        <v>184</v>
      </c>
      <c r="F43" s="46">
        <v>226</v>
      </c>
      <c r="G43" s="46">
        <v>54</v>
      </c>
      <c r="H43" s="46">
        <v>2</v>
      </c>
      <c r="I43" s="46">
        <v>50</v>
      </c>
      <c r="J43" s="47">
        <v>20</v>
      </c>
      <c r="K43" s="46"/>
      <c r="L43" s="39"/>
    </row>
    <row r="44" spans="2:19">
      <c r="B44" s="45" t="s">
        <v>54</v>
      </c>
      <c r="C44" s="46">
        <f t="shared" si="1"/>
        <v>38</v>
      </c>
      <c r="D44" s="46">
        <v>27</v>
      </c>
      <c r="E44" s="46">
        <v>2</v>
      </c>
      <c r="F44" s="46">
        <v>4</v>
      </c>
      <c r="G44" s="46">
        <v>3</v>
      </c>
      <c r="H44" s="46">
        <v>1</v>
      </c>
      <c r="I44" s="46">
        <v>1</v>
      </c>
      <c r="J44" s="47">
        <v>0</v>
      </c>
      <c r="K44" s="46"/>
      <c r="L44" s="39"/>
    </row>
    <row r="45" spans="2:19">
      <c r="B45" s="45" t="s">
        <v>55</v>
      </c>
      <c r="C45" s="46">
        <f t="shared" si="1"/>
        <v>223</v>
      </c>
      <c r="D45" s="46">
        <v>59</v>
      </c>
      <c r="E45" s="46">
        <v>42</v>
      </c>
      <c r="F45" s="46">
        <v>29</v>
      </c>
      <c r="G45" s="46">
        <v>68</v>
      </c>
      <c r="H45" s="46">
        <v>3</v>
      </c>
      <c r="I45" s="46">
        <v>16</v>
      </c>
      <c r="J45" s="47">
        <v>6</v>
      </c>
      <c r="K45" s="46"/>
      <c r="L45" s="39"/>
    </row>
    <row r="46" spans="2:19">
      <c r="B46" s="45" t="s">
        <v>33</v>
      </c>
      <c r="C46" s="46">
        <f t="shared" si="1"/>
        <v>10871</v>
      </c>
      <c r="D46" s="46">
        <v>4232</v>
      </c>
      <c r="E46" s="46">
        <v>1464</v>
      </c>
      <c r="F46" s="46">
        <v>2541</v>
      </c>
      <c r="G46" s="46">
        <v>1138</v>
      </c>
      <c r="H46" s="46">
        <v>212</v>
      </c>
      <c r="I46" s="46">
        <v>860</v>
      </c>
      <c r="J46" s="47">
        <v>424</v>
      </c>
      <c r="K46" s="46"/>
      <c r="L46" s="39"/>
    </row>
    <row r="47" spans="2:19">
      <c r="B47" s="45" t="s">
        <v>56</v>
      </c>
      <c r="C47" s="46">
        <f t="shared" si="1"/>
        <v>11</v>
      </c>
      <c r="D47" s="46">
        <v>4</v>
      </c>
      <c r="E47" s="46">
        <v>7</v>
      </c>
      <c r="F47" s="46">
        <v>0</v>
      </c>
      <c r="G47" s="46">
        <v>0</v>
      </c>
      <c r="H47" s="46">
        <v>0</v>
      </c>
      <c r="I47" s="46">
        <v>0</v>
      </c>
      <c r="J47" s="47">
        <v>0</v>
      </c>
      <c r="K47" s="46"/>
      <c r="L47" s="39"/>
    </row>
    <row r="48" spans="2:19" ht="24">
      <c r="B48" s="45" t="s">
        <v>57</v>
      </c>
      <c r="C48" s="46">
        <f t="shared" si="1"/>
        <v>15</v>
      </c>
      <c r="D48" s="46">
        <v>11</v>
      </c>
      <c r="E48" s="46">
        <v>0</v>
      </c>
      <c r="F48" s="46">
        <v>4</v>
      </c>
      <c r="G48" s="46">
        <v>0</v>
      </c>
      <c r="H48" s="46">
        <v>0</v>
      </c>
      <c r="I48" s="46">
        <v>0</v>
      </c>
      <c r="J48" s="47">
        <v>0</v>
      </c>
      <c r="K48" s="46"/>
      <c r="L48" s="39"/>
    </row>
    <row r="49" spans="2:12">
      <c r="B49" s="45" t="s">
        <v>58</v>
      </c>
      <c r="C49" s="46">
        <f t="shared" si="1"/>
        <v>11</v>
      </c>
      <c r="D49" s="46">
        <v>5</v>
      </c>
      <c r="E49" s="46">
        <v>2</v>
      </c>
      <c r="F49" s="46">
        <v>3</v>
      </c>
      <c r="G49" s="46">
        <v>1</v>
      </c>
      <c r="H49" s="46">
        <v>0</v>
      </c>
      <c r="I49" s="46">
        <v>0</v>
      </c>
      <c r="J49" s="47">
        <v>0</v>
      </c>
      <c r="K49" s="46"/>
      <c r="L49" s="39"/>
    </row>
    <row r="50" spans="2:12">
      <c r="B50" s="45" t="s">
        <v>142</v>
      </c>
      <c r="C50" s="46">
        <f t="shared" si="1"/>
        <v>1552</v>
      </c>
      <c r="D50" s="46">
        <v>660</v>
      </c>
      <c r="E50" s="46">
        <v>218</v>
      </c>
      <c r="F50" s="46">
        <v>395</v>
      </c>
      <c r="G50" s="46">
        <v>124</v>
      </c>
      <c r="H50" s="46">
        <v>17</v>
      </c>
      <c r="I50" s="46">
        <v>110</v>
      </c>
      <c r="J50" s="47">
        <v>28</v>
      </c>
      <c r="K50" s="46"/>
      <c r="L50" s="39"/>
    </row>
    <row r="51" spans="2:12">
      <c r="B51" s="45" t="s">
        <v>143</v>
      </c>
      <c r="C51" s="46">
        <f t="shared" si="1"/>
        <v>2</v>
      </c>
      <c r="D51" s="46">
        <v>1</v>
      </c>
      <c r="E51" s="46">
        <v>0</v>
      </c>
      <c r="F51" s="46">
        <v>1</v>
      </c>
      <c r="G51" s="46">
        <v>0</v>
      </c>
      <c r="H51" s="46">
        <v>0</v>
      </c>
      <c r="I51" s="46">
        <v>0</v>
      </c>
      <c r="J51" s="47">
        <v>0</v>
      </c>
      <c r="K51" s="46"/>
      <c r="L51" s="39"/>
    </row>
    <row r="52" spans="2:12">
      <c r="B52" s="45" t="s">
        <v>178</v>
      </c>
      <c r="C52" s="46">
        <f t="shared" si="1"/>
        <v>2</v>
      </c>
      <c r="D52" s="46">
        <v>2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7">
        <v>0</v>
      </c>
      <c r="K52" s="46"/>
      <c r="L52" s="39"/>
    </row>
    <row r="53" spans="2:12">
      <c r="B53" s="45" t="s">
        <v>21</v>
      </c>
      <c r="C53" s="46">
        <f t="shared" si="1"/>
        <v>1055</v>
      </c>
      <c r="D53" s="46">
        <v>487</v>
      </c>
      <c r="E53" s="46">
        <v>151</v>
      </c>
      <c r="F53" s="46">
        <v>216</v>
      </c>
      <c r="G53" s="46">
        <v>62</v>
      </c>
      <c r="H53" s="46">
        <v>10</v>
      </c>
      <c r="I53" s="46">
        <v>105</v>
      </c>
      <c r="J53" s="47">
        <v>24</v>
      </c>
      <c r="K53" s="46"/>
      <c r="L53" s="39"/>
    </row>
    <row r="54" spans="2:12" ht="24">
      <c r="B54" s="45" t="s">
        <v>61</v>
      </c>
      <c r="C54" s="46">
        <f t="shared" si="1"/>
        <v>170</v>
      </c>
      <c r="D54" s="46">
        <v>82</v>
      </c>
      <c r="E54" s="46">
        <v>30</v>
      </c>
      <c r="F54" s="46">
        <v>36</v>
      </c>
      <c r="G54" s="46">
        <v>11</v>
      </c>
      <c r="H54" s="46">
        <v>1</v>
      </c>
      <c r="I54" s="46">
        <v>7</v>
      </c>
      <c r="J54" s="47">
        <v>3</v>
      </c>
      <c r="K54" s="46"/>
      <c r="L54" s="39"/>
    </row>
    <row r="55" spans="2:12">
      <c r="B55" s="45" t="s">
        <v>62</v>
      </c>
      <c r="C55" s="46">
        <f t="shared" si="1"/>
        <v>82</v>
      </c>
      <c r="D55" s="46">
        <v>52</v>
      </c>
      <c r="E55" s="46">
        <v>11</v>
      </c>
      <c r="F55" s="46">
        <v>5</v>
      </c>
      <c r="G55" s="46">
        <v>9</v>
      </c>
      <c r="H55" s="46">
        <v>1</v>
      </c>
      <c r="I55" s="46">
        <v>4</v>
      </c>
      <c r="J55" s="47">
        <v>0</v>
      </c>
      <c r="K55" s="46"/>
      <c r="L55" s="39"/>
    </row>
    <row r="56" spans="2:12">
      <c r="B56" s="45" t="s">
        <v>63</v>
      </c>
      <c r="C56" s="46">
        <f t="shared" si="1"/>
        <v>322</v>
      </c>
      <c r="D56" s="46">
        <v>185</v>
      </c>
      <c r="E56" s="46">
        <v>15</v>
      </c>
      <c r="F56" s="46">
        <v>85</v>
      </c>
      <c r="G56" s="46">
        <v>26</v>
      </c>
      <c r="H56" s="46">
        <v>2</v>
      </c>
      <c r="I56" s="46">
        <v>2</v>
      </c>
      <c r="J56" s="47">
        <v>7</v>
      </c>
      <c r="K56" s="46"/>
      <c r="L56" s="39"/>
    </row>
    <row r="57" spans="2:12">
      <c r="B57" s="45" t="s">
        <v>64</v>
      </c>
      <c r="C57" s="46">
        <f t="shared" si="1"/>
        <v>915</v>
      </c>
      <c r="D57" s="46">
        <v>522</v>
      </c>
      <c r="E57" s="46">
        <v>97</v>
      </c>
      <c r="F57" s="46">
        <v>163</v>
      </c>
      <c r="G57" s="46">
        <v>65</v>
      </c>
      <c r="H57" s="46">
        <v>5</v>
      </c>
      <c r="I57" s="46">
        <v>49</v>
      </c>
      <c r="J57" s="47">
        <v>14</v>
      </c>
      <c r="K57" s="46"/>
      <c r="L57" s="39"/>
    </row>
    <row r="58" spans="2:12" ht="24">
      <c r="B58" s="45" t="s">
        <v>144</v>
      </c>
      <c r="C58" s="46">
        <f t="shared" si="1"/>
        <v>49</v>
      </c>
      <c r="D58" s="46">
        <v>23</v>
      </c>
      <c r="E58" s="46">
        <v>12</v>
      </c>
      <c r="F58" s="46">
        <v>7</v>
      </c>
      <c r="G58" s="46">
        <v>3</v>
      </c>
      <c r="H58" s="46">
        <v>0</v>
      </c>
      <c r="I58" s="46">
        <v>3</v>
      </c>
      <c r="J58" s="47">
        <v>1</v>
      </c>
      <c r="K58" s="46"/>
      <c r="L58" s="39"/>
    </row>
    <row r="59" spans="2:12">
      <c r="B59" s="45" t="s">
        <v>66</v>
      </c>
      <c r="C59" s="46">
        <f t="shared" si="1"/>
        <v>33</v>
      </c>
      <c r="D59" s="46">
        <v>15</v>
      </c>
      <c r="E59" s="46">
        <v>9</v>
      </c>
      <c r="F59" s="46">
        <v>5</v>
      </c>
      <c r="G59" s="46">
        <v>1</v>
      </c>
      <c r="H59" s="46">
        <v>0</v>
      </c>
      <c r="I59" s="46">
        <v>3</v>
      </c>
      <c r="J59" s="47">
        <v>0</v>
      </c>
      <c r="K59" s="46"/>
      <c r="L59" s="39"/>
    </row>
    <row r="60" spans="2:12">
      <c r="B60" s="45" t="s">
        <v>179</v>
      </c>
      <c r="C60" s="46">
        <f t="shared" si="1"/>
        <v>3</v>
      </c>
      <c r="D60" s="46">
        <v>1</v>
      </c>
      <c r="E60" s="46">
        <v>2</v>
      </c>
      <c r="F60" s="46">
        <v>0</v>
      </c>
      <c r="G60" s="46">
        <v>0</v>
      </c>
      <c r="H60" s="46">
        <v>0</v>
      </c>
      <c r="I60" s="46">
        <v>0</v>
      </c>
      <c r="J60" s="47">
        <v>0</v>
      </c>
      <c r="K60" s="46"/>
      <c r="L60" s="39"/>
    </row>
    <row r="61" spans="2:12">
      <c r="B61" s="45" t="s">
        <v>67</v>
      </c>
      <c r="C61" s="46">
        <f t="shared" si="1"/>
        <v>51</v>
      </c>
      <c r="D61" s="46">
        <v>24</v>
      </c>
      <c r="E61" s="46">
        <v>14</v>
      </c>
      <c r="F61" s="46">
        <v>8</v>
      </c>
      <c r="G61" s="46">
        <v>0</v>
      </c>
      <c r="H61" s="46">
        <v>0</v>
      </c>
      <c r="I61" s="46">
        <v>4</v>
      </c>
      <c r="J61" s="47">
        <v>1</v>
      </c>
      <c r="K61" s="46"/>
      <c r="L61" s="39"/>
    </row>
    <row r="62" spans="2:12">
      <c r="B62" s="45" t="s">
        <v>68</v>
      </c>
      <c r="C62" s="46">
        <f t="shared" si="1"/>
        <v>371</v>
      </c>
      <c r="D62" s="46">
        <v>181</v>
      </c>
      <c r="E62" s="46">
        <v>48</v>
      </c>
      <c r="F62" s="46">
        <v>74</v>
      </c>
      <c r="G62" s="46">
        <v>26</v>
      </c>
      <c r="H62" s="46">
        <v>5</v>
      </c>
      <c r="I62" s="46">
        <v>32</v>
      </c>
      <c r="J62" s="47">
        <v>5</v>
      </c>
      <c r="K62" s="46"/>
      <c r="L62" s="39"/>
    </row>
    <row r="63" spans="2:12">
      <c r="B63" s="45" t="s">
        <v>69</v>
      </c>
      <c r="C63" s="46">
        <f t="shared" si="1"/>
        <v>73</v>
      </c>
      <c r="D63" s="46">
        <v>31</v>
      </c>
      <c r="E63" s="46">
        <v>7</v>
      </c>
      <c r="F63" s="46">
        <v>17</v>
      </c>
      <c r="G63" s="46">
        <v>6</v>
      </c>
      <c r="H63" s="46">
        <v>2</v>
      </c>
      <c r="I63" s="46">
        <v>8</v>
      </c>
      <c r="J63" s="47">
        <v>2</v>
      </c>
      <c r="K63" s="46"/>
      <c r="L63" s="39"/>
    </row>
    <row r="64" spans="2:12">
      <c r="B64" s="45" t="s">
        <v>70</v>
      </c>
      <c r="C64" s="46">
        <f t="shared" si="1"/>
        <v>412</v>
      </c>
      <c r="D64" s="46">
        <v>149</v>
      </c>
      <c r="E64" s="46">
        <v>35</v>
      </c>
      <c r="F64" s="46">
        <v>81</v>
      </c>
      <c r="G64" s="46">
        <v>98</v>
      </c>
      <c r="H64" s="46">
        <v>4</v>
      </c>
      <c r="I64" s="46">
        <v>28</v>
      </c>
      <c r="J64" s="47">
        <v>17</v>
      </c>
      <c r="K64" s="46"/>
      <c r="L64" s="39"/>
    </row>
    <row r="65" spans="2:13">
      <c r="B65" s="45" t="s">
        <v>145</v>
      </c>
      <c r="C65" s="46">
        <f t="shared" si="1"/>
        <v>7</v>
      </c>
      <c r="D65" s="46">
        <v>6</v>
      </c>
      <c r="E65" s="46">
        <v>1</v>
      </c>
      <c r="F65" s="46">
        <v>0</v>
      </c>
      <c r="G65" s="46">
        <v>0</v>
      </c>
      <c r="H65" s="46">
        <v>0</v>
      </c>
      <c r="I65" s="46">
        <v>0</v>
      </c>
      <c r="J65" s="47">
        <v>0</v>
      </c>
      <c r="K65" s="46"/>
      <c r="L65" s="39"/>
    </row>
    <row r="66" spans="2:13" ht="24">
      <c r="B66" s="45" t="s">
        <v>71</v>
      </c>
      <c r="C66" s="46">
        <f t="shared" si="1"/>
        <v>69</v>
      </c>
      <c r="D66" s="46">
        <v>42</v>
      </c>
      <c r="E66" s="46">
        <v>5</v>
      </c>
      <c r="F66" s="46">
        <v>10</v>
      </c>
      <c r="G66" s="46">
        <v>12</v>
      </c>
      <c r="H66" s="46">
        <v>0</v>
      </c>
      <c r="I66" s="46">
        <v>0</v>
      </c>
      <c r="J66" s="47">
        <v>0</v>
      </c>
      <c r="K66" s="46"/>
      <c r="L66" s="39"/>
    </row>
    <row r="67" spans="2:13">
      <c r="B67" s="45" t="s">
        <v>72</v>
      </c>
      <c r="C67" s="46">
        <f t="shared" si="1"/>
        <v>34</v>
      </c>
      <c r="D67" s="46">
        <v>26</v>
      </c>
      <c r="E67" s="46">
        <v>5</v>
      </c>
      <c r="F67" s="46">
        <v>3</v>
      </c>
      <c r="G67" s="46">
        <v>0</v>
      </c>
      <c r="H67" s="46">
        <v>0</v>
      </c>
      <c r="I67" s="46">
        <v>0</v>
      </c>
      <c r="J67" s="47">
        <v>0</v>
      </c>
      <c r="K67" s="46"/>
      <c r="L67" s="39"/>
    </row>
    <row r="68" spans="2:13">
      <c r="B68" s="45" t="s">
        <v>146</v>
      </c>
      <c r="C68" s="46">
        <f t="shared" si="1"/>
        <v>32</v>
      </c>
      <c r="D68" s="46">
        <v>16</v>
      </c>
      <c r="E68" s="46">
        <v>5</v>
      </c>
      <c r="F68" s="46">
        <v>10</v>
      </c>
      <c r="G68" s="46">
        <v>1</v>
      </c>
      <c r="H68" s="46">
        <v>0</v>
      </c>
      <c r="I68" s="46">
        <v>0</v>
      </c>
      <c r="J68" s="47">
        <v>0</v>
      </c>
      <c r="K68" s="46"/>
      <c r="L68" s="39"/>
    </row>
    <row r="69" spans="2:13" ht="24">
      <c r="B69" s="45" t="s">
        <v>73</v>
      </c>
      <c r="C69" s="46">
        <f t="shared" si="1"/>
        <v>221</v>
      </c>
      <c r="D69" s="46">
        <v>112</v>
      </c>
      <c r="E69" s="46">
        <v>29</v>
      </c>
      <c r="F69" s="46">
        <v>35</v>
      </c>
      <c r="G69" s="46">
        <v>18</v>
      </c>
      <c r="H69" s="46">
        <v>5</v>
      </c>
      <c r="I69" s="46">
        <v>15</v>
      </c>
      <c r="J69" s="47">
        <v>7</v>
      </c>
      <c r="K69" s="46"/>
      <c r="L69" s="39"/>
    </row>
    <row r="70" spans="2:13" ht="24">
      <c r="B70" s="45" t="s">
        <v>74</v>
      </c>
      <c r="C70" s="46">
        <f t="shared" si="1"/>
        <v>310</v>
      </c>
      <c r="D70" s="46">
        <v>105</v>
      </c>
      <c r="E70" s="46">
        <v>55</v>
      </c>
      <c r="F70" s="46">
        <v>70</v>
      </c>
      <c r="G70" s="46">
        <v>33</v>
      </c>
      <c r="H70" s="46">
        <v>4</v>
      </c>
      <c r="I70" s="46">
        <v>23</v>
      </c>
      <c r="J70" s="47">
        <v>20</v>
      </c>
      <c r="K70" s="46"/>
      <c r="L70" s="39"/>
    </row>
    <row r="71" spans="2:13">
      <c r="B71" s="45" t="s">
        <v>25</v>
      </c>
      <c r="C71" s="46">
        <f t="shared" si="1"/>
        <v>2688</v>
      </c>
      <c r="D71" s="46">
        <v>1215</v>
      </c>
      <c r="E71" s="46">
        <v>328</v>
      </c>
      <c r="F71" s="46">
        <v>698</v>
      </c>
      <c r="G71" s="46">
        <v>143</v>
      </c>
      <c r="H71" s="46">
        <v>21</v>
      </c>
      <c r="I71" s="46">
        <v>205</v>
      </c>
      <c r="J71" s="47">
        <v>78</v>
      </c>
      <c r="K71" s="46"/>
      <c r="L71" s="39"/>
    </row>
    <row r="72" spans="2:13">
      <c r="B72" s="45" t="s">
        <v>75</v>
      </c>
      <c r="C72" s="46">
        <f t="shared" si="1"/>
        <v>1453</v>
      </c>
      <c r="D72" s="46">
        <v>851</v>
      </c>
      <c r="E72" s="46">
        <v>188</v>
      </c>
      <c r="F72" s="46">
        <v>219</v>
      </c>
      <c r="G72" s="46">
        <v>63</v>
      </c>
      <c r="H72" s="46">
        <v>20</v>
      </c>
      <c r="I72" s="46">
        <v>88</v>
      </c>
      <c r="J72" s="47">
        <v>24</v>
      </c>
      <c r="K72" s="46"/>
      <c r="L72" s="39"/>
    </row>
    <row r="73" spans="2:13">
      <c r="B73" s="45" t="s">
        <v>76</v>
      </c>
      <c r="C73" s="46">
        <f t="shared" si="1"/>
        <v>51</v>
      </c>
      <c r="D73" s="46">
        <v>18</v>
      </c>
      <c r="E73" s="46">
        <v>3</v>
      </c>
      <c r="F73" s="46">
        <v>20</v>
      </c>
      <c r="G73" s="46">
        <v>6</v>
      </c>
      <c r="H73" s="46">
        <v>0</v>
      </c>
      <c r="I73" s="46">
        <v>3</v>
      </c>
      <c r="J73" s="47">
        <v>1</v>
      </c>
      <c r="K73" s="46"/>
      <c r="L73" s="39"/>
    </row>
    <row r="74" spans="2:13">
      <c r="B74" s="45" t="s">
        <v>77</v>
      </c>
      <c r="C74" s="46">
        <f t="shared" si="1"/>
        <v>436</v>
      </c>
      <c r="D74" s="46">
        <v>180</v>
      </c>
      <c r="E74" s="46">
        <v>73</v>
      </c>
      <c r="F74" s="46">
        <v>104</v>
      </c>
      <c r="G74" s="46">
        <v>27</v>
      </c>
      <c r="H74" s="46">
        <v>2</v>
      </c>
      <c r="I74" s="46">
        <v>43</v>
      </c>
      <c r="J74" s="47">
        <v>7</v>
      </c>
      <c r="K74" s="46"/>
      <c r="L74" s="39"/>
    </row>
    <row r="75" spans="2:13">
      <c r="B75" s="45" t="s">
        <v>147</v>
      </c>
      <c r="C75" s="46">
        <f t="shared" si="1"/>
        <v>49</v>
      </c>
      <c r="D75" s="46">
        <v>19</v>
      </c>
      <c r="E75" s="46">
        <v>8</v>
      </c>
      <c r="F75" s="46">
        <v>8</v>
      </c>
      <c r="G75" s="46">
        <v>2</v>
      </c>
      <c r="H75" s="46">
        <v>2</v>
      </c>
      <c r="I75" s="46">
        <v>6</v>
      </c>
      <c r="J75" s="47">
        <v>4</v>
      </c>
      <c r="K75" s="46"/>
      <c r="L75" s="39"/>
    </row>
    <row r="76" spans="2:13">
      <c r="B76" s="45" t="s">
        <v>148</v>
      </c>
      <c r="C76" s="46">
        <f t="shared" si="1"/>
        <v>23</v>
      </c>
      <c r="D76" s="46">
        <v>12</v>
      </c>
      <c r="E76" s="46">
        <v>1</v>
      </c>
      <c r="F76" s="46">
        <v>5</v>
      </c>
      <c r="G76" s="46">
        <v>1</v>
      </c>
      <c r="H76" s="46">
        <v>1</v>
      </c>
      <c r="I76" s="46">
        <v>2</v>
      </c>
      <c r="J76" s="47">
        <v>1</v>
      </c>
      <c r="K76" s="46"/>
      <c r="L76" s="39"/>
    </row>
    <row r="77" spans="2:13">
      <c r="B77" s="45" t="s">
        <v>35</v>
      </c>
      <c r="C77" s="46">
        <f t="shared" si="1"/>
        <v>10466</v>
      </c>
      <c r="D77" s="46">
        <v>4579</v>
      </c>
      <c r="E77" s="46">
        <v>1356</v>
      </c>
      <c r="F77" s="46">
        <v>2486</v>
      </c>
      <c r="G77" s="46">
        <v>745</v>
      </c>
      <c r="H77" s="46">
        <v>226</v>
      </c>
      <c r="I77" s="46">
        <v>754</v>
      </c>
      <c r="J77" s="47">
        <v>320</v>
      </c>
      <c r="K77" s="46"/>
      <c r="L77" s="39"/>
    </row>
    <row r="78" spans="2:13">
      <c r="B78" s="45" t="s">
        <v>80</v>
      </c>
      <c r="C78" s="46">
        <f t="shared" si="1"/>
        <v>1038</v>
      </c>
      <c r="D78" s="46">
        <v>355</v>
      </c>
      <c r="E78" s="46">
        <v>118</v>
      </c>
      <c r="F78" s="46">
        <v>318</v>
      </c>
      <c r="G78" s="46">
        <v>101</v>
      </c>
      <c r="H78" s="46">
        <v>27</v>
      </c>
      <c r="I78" s="46">
        <v>80</v>
      </c>
      <c r="J78" s="47">
        <v>39</v>
      </c>
      <c r="K78" s="46"/>
      <c r="L78" s="39"/>
    </row>
    <row r="79" spans="2:13">
      <c r="B79" s="45" t="s">
        <v>27</v>
      </c>
      <c r="C79" s="46">
        <f t="shared" si="1"/>
        <v>4250</v>
      </c>
      <c r="D79" s="46">
        <v>1687</v>
      </c>
      <c r="E79" s="46">
        <v>402</v>
      </c>
      <c r="F79" s="46">
        <v>1184</v>
      </c>
      <c r="G79" s="46">
        <v>399</v>
      </c>
      <c r="H79" s="46">
        <v>51</v>
      </c>
      <c r="I79" s="46">
        <v>364</v>
      </c>
      <c r="J79" s="47">
        <v>163</v>
      </c>
      <c r="K79" s="46"/>
      <c r="L79" s="39"/>
    </row>
    <row r="80" spans="2:13">
      <c r="B80" s="45" t="s">
        <v>23</v>
      </c>
      <c r="C80" s="46">
        <f t="shared" si="1"/>
        <v>2515</v>
      </c>
      <c r="D80" s="46">
        <v>1039</v>
      </c>
      <c r="E80" s="46">
        <v>399</v>
      </c>
      <c r="F80" s="46">
        <v>601</v>
      </c>
      <c r="G80" s="46">
        <v>150</v>
      </c>
      <c r="H80" s="46">
        <v>31</v>
      </c>
      <c r="I80" s="46">
        <v>231</v>
      </c>
      <c r="J80" s="47">
        <v>64</v>
      </c>
      <c r="K80" s="46"/>
      <c r="M80" s="141"/>
    </row>
    <row r="81" spans="2:13">
      <c r="B81" s="45" t="s">
        <v>31</v>
      </c>
      <c r="C81" s="46">
        <f t="shared" si="1"/>
        <v>12739</v>
      </c>
      <c r="D81" s="46">
        <v>5535</v>
      </c>
      <c r="E81" s="46">
        <v>1584</v>
      </c>
      <c r="F81" s="46">
        <v>3178</v>
      </c>
      <c r="G81" s="46">
        <v>868</v>
      </c>
      <c r="H81" s="46">
        <v>203</v>
      </c>
      <c r="I81" s="46">
        <v>1019</v>
      </c>
      <c r="J81" s="47">
        <v>352</v>
      </c>
      <c r="K81" s="46"/>
      <c r="M81" s="141"/>
    </row>
    <row r="82" spans="2:13">
      <c r="B82" s="45" t="s">
        <v>149</v>
      </c>
      <c r="C82" s="46">
        <f t="shared" si="1"/>
        <v>2</v>
      </c>
      <c r="D82" s="46">
        <v>2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7">
        <v>0</v>
      </c>
      <c r="K82" s="46"/>
      <c r="M82" s="141"/>
    </row>
    <row r="83" spans="2:13" ht="15.75" thickBot="1">
      <c r="B83" s="50" t="s">
        <v>81</v>
      </c>
      <c r="C83" s="51">
        <f>+SUM(D83:J83)</f>
        <v>5015.0897009948667</v>
      </c>
      <c r="D83" s="51">
        <v>2207.9999999999127</v>
      </c>
      <c r="E83" s="51">
        <v>524.00000000038744</v>
      </c>
      <c r="F83" s="51">
        <v>979.44186046280447</v>
      </c>
      <c r="G83" s="51">
        <v>831.67441860480903</v>
      </c>
      <c r="H83" s="51">
        <v>17.857142857137205</v>
      </c>
      <c r="I83" s="51">
        <v>350</v>
      </c>
      <c r="J83" s="52">
        <v>104.11627906981539</v>
      </c>
      <c r="K83" s="46"/>
      <c r="M83" s="141"/>
    </row>
    <row r="84" spans="2:13" ht="8.25" customHeight="1">
      <c r="M84" s="141"/>
    </row>
    <row r="85" spans="2:13" ht="19.5" customHeight="1">
      <c r="B85" s="618" t="s">
        <v>82</v>
      </c>
      <c r="C85" s="618"/>
      <c r="D85" s="618"/>
      <c r="E85" s="618"/>
      <c r="F85" s="618"/>
      <c r="G85" s="618"/>
      <c r="H85" s="618"/>
      <c r="I85" s="618"/>
      <c r="J85" s="618"/>
      <c r="K85" s="444"/>
      <c r="M85" s="141"/>
    </row>
    <row r="86" spans="2:13">
      <c r="B86" s="618" t="s">
        <v>59</v>
      </c>
      <c r="C86" s="618"/>
      <c r="D86" s="618"/>
      <c r="E86" s="618"/>
      <c r="F86" s="618"/>
      <c r="G86" s="618"/>
      <c r="H86" s="618"/>
      <c r="I86" s="618"/>
      <c r="M86" s="141"/>
    </row>
    <row r="87" spans="2:13">
      <c r="M87" s="141"/>
    </row>
    <row r="88" spans="2:13">
      <c r="M88" s="141"/>
    </row>
    <row r="89" spans="2:13">
      <c r="M89" s="141"/>
    </row>
    <row r="91" spans="2:13">
      <c r="B91"/>
      <c r="L91" s="142"/>
    </row>
    <row r="92" spans="2:13">
      <c r="B92"/>
      <c r="L92" s="142"/>
    </row>
    <row r="93" spans="2:13">
      <c r="B93"/>
      <c r="L93" s="142"/>
    </row>
    <row r="94" spans="2:13">
      <c r="B94"/>
      <c r="L94" s="142"/>
    </row>
    <row r="95" spans="2:13">
      <c r="B95"/>
      <c r="L95" s="142"/>
    </row>
    <row r="96" spans="2:13">
      <c r="B96"/>
      <c r="L96" s="142"/>
    </row>
    <row r="97" spans="2:12">
      <c r="B97"/>
      <c r="L97" s="142"/>
    </row>
    <row r="98" spans="2:12">
      <c r="B98"/>
      <c r="L98" s="142"/>
    </row>
    <row r="99" spans="2:12">
      <c r="B99"/>
      <c r="L99" s="142"/>
    </row>
    <row r="100" spans="2:12">
      <c r="B100"/>
      <c r="L100" s="142"/>
    </row>
    <row r="101" spans="2:12">
      <c r="B101"/>
      <c r="L101" s="142"/>
    </row>
    <row r="102" spans="2:12">
      <c r="B102"/>
      <c r="L102" s="142"/>
    </row>
    <row r="103" spans="2:12">
      <c r="B103"/>
      <c r="L103" s="142"/>
    </row>
    <row r="104" spans="2:12">
      <c r="B104"/>
      <c r="L104" s="142"/>
    </row>
    <row r="105" spans="2:12">
      <c r="B105"/>
      <c r="L105" s="142"/>
    </row>
    <row r="106" spans="2:12">
      <c r="B106"/>
      <c r="L106" s="142"/>
    </row>
    <row r="107" spans="2:12">
      <c r="B107"/>
      <c r="L107" s="142"/>
    </row>
    <row r="108" spans="2:12">
      <c r="B108"/>
      <c r="L108" s="142"/>
    </row>
    <row r="109" spans="2:12">
      <c r="B109"/>
      <c r="L109" s="142"/>
    </row>
    <row r="110" spans="2:12">
      <c r="B110"/>
      <c r="L110" s="142"/>
    </row>
    <row r="111" spans="2:12">
      <c r="B111"/>
      <c r="L111" s="142"/>
    </row>
    <row r="112" spans="2:12">
      <c r="B112"/>
      <c r="L112" s="142"/>
    </row>
    <row r="113" spans="2:12">
      <c r="B113"/>
      <c r="L113" s="142"/>
    </row>
    <row r="114" spans="2:12">
      <c r="B114"/>
      <c r="L114" s="142"/>
    </row>
    <row r="115" spans="2:12">
      <c r="B115"/>
      <c r="L115" s="142"/>
    </row>
    <row r="116" spans="2:12">
      <c r="B116"/>
      <c r="L116" s="142"/>
    </row>
    <row r="117" spans="2:12">
      <c r="B117"/>
      <c r="L117" s="142"/>
    </row>
    <row r="118" spans="2:12">
      <c r="B118"/>
      <c r="L118" s="142"/>
    </row>
    <row r="119" spans="2:12">
      <c r="B119"/>
      <c r="L119" s="142"/>
    </row>
    <row r="120" spans="2:12">
      <c r="B120"/>
      <c r="L120" s="142"/>
    </row>
    <row r="121" spans="2:12">
      <c r="B121"/>
      <c r="L121" s="142"/>
    </row>
    <row r="122" spans="2:12">
      <c r="B122"/>
      <c r="L122" s="142"/>
    </row>
    <row r="123" spans="2:12">
      <c r="B123"/>
      <c r="L123" s="142"/>
    </row>
    <row r="124" spans="2:12">
      <c r="B124"/>
      <c r="L124" s="142"/>
    </row>
    <row r="125" spans="2:12">
      <c r="B125"/>
      <c r="L125" s="142"/>
    </row>
    <row r="126" spans="2:12">
      <c r="B126"/>
      <c r="L126" s="142"/>
    </row>
    <row r="127" spans="2:12">
      <c r="B127"/>
      <c r="L127" s="142"/>
    </row>
    <row r="128" spans="2:12">
      <c r="B128"/>
      <c r="L128" s="142"/>
    </row>
    <row r="129" spans="2:12">
      <c r="B129"/>
      <c r="L129" s="142"/>
    </row>
    <row r="130" spans="2:12">
      <c r="B130"/>
      <c r="L130" s="142"/>
    </row>
    <row r="131" spans="2:12">
      <c r="B131"/>
      <c r="L131" s="142"/>
    </row>
    <row r="132" spans="2:12">
      <c r="B132"/>
      <c r="L132" s="142"/>
    </row>
    <row r="133" spans="2:12">
      <c r="B133"/>
      <c r="L133" s="142"/>
    </row>
    <row r="134" spans="2:12">
      <c r="B134"/>
      <c r="L134" s="142"/>
    </row>
    <row r="135" spans="2:12">
      <c r="B135"/>
      <c r="L135" s="142"/>
    </row>
    <row r="136" spans="2:12">
      <c r="B136"/>
      <c r="L136" s="142"/>
    </row>
    <row r="137" spans="2:12">
      <c r="B137"/>
      <c r="L137" s="142"/>
    </row>
    <row r="138" spans="2:12">
      <c r="B138"/>
      <c r="L138" s="142"/>
    </row>
    <row r="139" spans="2:12">
      <c r="B139"/>
      <c r="L139" s="142"/>
    </row>
    <row r="140" spans="2:12">
      <c r="B140"/>
      <c r="L140" s="142"/>
    </row>
    <row r="141" spans="2:12">
      <c r="B141"/>
      <c r="L141" s="142"/>
    </row>
    <row r="142" spans="2:12">
      <c r="B142"/>
      <c r="L142" s="142"/>
    </row>
    <row r="143" spans="2:12">
      <c r="B143"/>
      <c r="L143" s="142"/>
    </row>
    <row r="144" spans="2:12">
      <c r="B144"/>
      <c r="L144" s="142"/>
    </row>
    <row r="145" spans="2:12">
      <c r="B145"/>
      <c r="L145" s="142"/>
    </row>
  </sheetData>
  <mergeCells count="8">
    <mergeCell ref="L41:S41"/>
    <mergeCell ref="B85:J85"/>
    <mergeCell ref="B86:I86"/>
    <mergeCell ref="B1:J1"/>
    <mergeCell ref="B2:J2"/>
    <mergeCell ref="B4:B5"/>
    <mergeCell ref="C4:C5"/>
    <mergeCell ref="D4:J4"/>
  </mergeCells>
  <pageMargins left="0.7" right="0.7" top="0.75" bottom="0.75" header="0.3" footer="0.3"/>
  <pageSetup orientation="portrait" r:id="rId1"/>
  <drawing r:id="rId2"/>
</worksheet>
</file>

<file path=xl/worksheets/sheet169.xml><?xml version="1.0" encoding="utf-8"?>
<worksheet xmlns="http://schemas.openxmlformats.org/spreadsheetml/2006/main" xmlns:r="http://schemas.openxmlformats.org/officeDocument/2006/relationships">
  <dimension ref="B1:R37"/>
  <sheetViews>
    <sheetView showGridLines="0" topLeftCell="D1" workbookViewId="0">
      <selection activeCell="N33" sqref="N33"/>
    </sheetView>
  </sheetViews>
  <sheetFormatPr baseColWidth="10" defaultRowHeight="15"/>
  <cols>
    <col min="2" max="2" width="26" bestFit="1" customWidth="1"/>
    <col min="3" max="8" width="14.140625" customWidth="1"/>
  </cols>
  <sheetData>
    <row r="1" spans="2:11">
      <c r="B1" s="615" t="s">
        <v>657</v>
      </c>
      <c r="C1" s="615"/>
      <c r="D1" s="615"/>
      <c r="E1" s="615"/>
      <c r="F1" s="615"/>
      <c r="G1" s="615"/>
      <c r="H1" s="615"/>
      <c r="I1" s="615"/>
      <c r="J1" s="615"/>
    </row>
    <row r="2" spans="2:11">
      <c r="B2" s="619" t="s">
        <v>399</v>
      </c>
      <c r="C2" s="619"/>
      <c r="D2" s="619"/>
      <c r="E2" s="619"/>
      <c r="F2" s="619"/>
      <c r="G2" s="619"/>
      <c r="H2" s="619"/>
      <c r="I2" s="619"/>
      <c r="J2" s="619"/>
    </row>
    <row r="3" spans="2:11" ht="15.75" thickBot="1"/>
    <row r="4" spans="2:11" ht="15.75" thickBot="1">
      <c r="B4" s="923" t="s">
        <v>84</v>
      </c>
      <c r="C4" s="918" t="s">
        <v>9</v>
      </c>
      <c r="D4" s="926" t="s">
        <v>6</v>
      </c>
      <c r="E4" s="927"/>
      <c r="F4" s="927"/>
      <c r="G4" s="927"/>
      <c r="H4" s="927"/>
      <c r="I4" s="927"/>
      <c r="J4" s="928"/>
      <c r="K4" s="66"/>
    </row>
    <row r="5" spans="2:11" ht="24.75" thickBot="1">
      <c r="B5" s="924"/>
      <c r="C5" s="925"/>
      <c r="D5" s="489" t="s">
        <v>390</v>
      </c>
      <c r="E5" s="489" t="s">
        <v>392</v>
      </c>
      <c r="F5" s="489" t="s">
        <v>391</v>
      </c>
      <c r="G5" s="489" t="s">
        <v>393</v>
      </c>
      <c r="H5" s="489" t="s">
        <v>396</v>
      </c>
      <c r="I5" s="489" t="s">
        <v>394</v>
      </c>
      <c r="J5" s="490" t="s">
        <v>395</v>
      </c>
      <c r="K5" s="66"/>
    </row>
    <row r="6" spans="2:11">
      <c r="B6" s="67" t="s">
        <v>9</v>
      </c>
      <c r="C6" s="42">
        <f>+SUM(D6:J6)</f>
        <v>105955.08970099624</v>
      </c>
      <c r="D6" s="122">
        <f>SUM(D7:D9)</f>
        <v>44043.999999998996</v>
      </c>
      <c r="E6" s="122">
        <f t="shared" ref="E6:G6" si="0">SUM(E7:E9)</f>
        <v>13883.000000000311</v>
      </c>
      <c r="F6" s="122">
        <f t="shared" si="0"/>
        <v>25500.441860465209</v>
      </c>
      <c r="G6" s="122">
        <f t="shared" si="0"/>
        <v>8629.6744186047836</v>
      </c>
      <c r="H6" s="122">
        <f>SUM(H7:H9)</f>
        <v>1792.8571428571393</v>
      </c>
      <c r="I6" s="122">
        <f>SUM(I7:I9)</f>
        <v>8558</v>
      </c>
      <c r="J6" s="249">
        <f>SUM(J7:J9)</f>
        <v>3547.1162790697804</v>
      </c>
      <c r="K6" s="66"/>
    </row>
    <row r="7" spans="2:11" ht="15.75" customHeight="1">
      <c r="B7" s="68" t="s">
        <v>85</v>
      </c>
      <c r="C7" s="69">
        <f>+SUM(D7:J7)</f>
        <v>84305.752286045812</v>
      </c>
      <c r="D7" s="69">
        <v>36484.971956564594</v>
      </c>
      <c r="E7" s="69">
        <v>11444.514697345197</v>
      </c>
      <c r="F7" s="69">
        <v>18528.026835145916</v>
      </c>
      <c r="G7" s="69">
        <v>7458.9484048133136</v>
      </c>
      <c r="H7" s="69">
        <v>1048.7529165338376</v>
      </c>
      <c r="I7" s="69">
        <v>6752.1741103415334</v>
      </c>
      <c r="J7" s="70">
        <v>2588.3633653014199</v>
      </c>
      <c r="K7" s="66"/>
    </row>
    <row r="8" spans="2:11">
      <c r="B8" s="68" t="s">
        <v>86</v>
      </c>
      <c r="C8" s="69">
        <f>+SUM(D8:J8)</f>
        <v>18181.236344097077</v>
      </c>
      <c r="D8" s="69">
        <v>6252.5188772335996</v>
      </c>
      <c r="E8" s="69">
        <v>1846.387469301188</v>
      </c>
      <c r="F8" s="69">
        <v>6327.1454885516014</v>
      </c>
      <c r="G8" s="69">
        <v>786.939670898504</v>
      </c>
      <c r="H8" s="69">
        <v>719.93677421887662</v>
      </c>
      <c r="I8" s="69">
        <v>1563.6183424886553</v>
      </c>
      <c r="J8" s="70">
        <v>684.689721404652</v>
      </c>
      <c r="K8" s="66"/>
    </row>
    <row r="9" spans="2:11" ht="15.75" thickBot="1">
      <c r="B9" s="71" t="s">
        <v>87</v>
      </c>
      <c r="C9" s="72">
        <f>+SUM(D9:J9)</f>
        <v>3468.1010708533327</v>
      </c>
      <c r="D9" s="72">
        <v>1306.5091662008019</v>
      </c>
      <c r="E9" s="72">
        <v>592.09783335392558</v>
      </c>
      <c r="F9" s="72">
        <v>645.26953676769335</v>
      </c>
      <c r="G9" s="72">
        <v>383.7863428929673</v>
      </c>
      <c r="H9" s="72">
        <v>24.167452104424839</v>
      </c>
      <c r="I9" s="72">
        <v>242.20754716981133</v>
      </c>
      <c r="J9" s="73">
        <v>274.06319236370854</v>
      </c>
      <c r="K9" s="66"/>
    </row>
    <row r="10" spans="2:11" ht="8.25" customHeight="1"/>
    <row r="11" spans="2:11" ht="22.5" customHeight="1">
      <c r="B11" s="628"/>
      <c r="C11" s="628"/>
      <c r="D11" s="628"/>
      <c r="E11" s="628"/>
      <c r="F11" s="628"/>
      <c r="G11" s="628"/>
      <c r="H11" s="628"/>
      <c r="I11" s="628"/>
      <c r="J11" s="628"/>
    </row>
    <row r="12" spans="2:11">
      <c r="B12" s="75"/>
    </row>
    <row r="13" spans="2:11">
      <c r="B13" s="75"/>
    </row>
    <row r="14" spans="2:11" ht="24.75">
      <c r="B14" s="77"/>
      <c r="C14" s="147" t="s">
        <v>9</v>
      </c>
      <c r="D14" s="147" t="s">
        <v>390</v>
      </c>
      <c r="E14" s="147" t="s">
        <v>392</v>
      </c>
      <c r="F14" s="147" t="s">
        <v>391</v>
      </c>
      <c r="G14" s="147" t="s">
        <v>393</v>
      </c>
      <c r="H14" s="147" t="s">
        <v>396</v>
      </c>
      <c r="I14" s="147" t="s">
        <v>394</v>
      </c>
      <c r="J14" s="147" t="s">
        <v>395</v>
      </c>
    </row>
    <row r="15" spans="2:11">
      <c r="B15" s="81" t="s">
        <v>85</v>
      </c>
      <c r="C15" s="84">
        <f>+C7/$C$6</f>
        <v>0.7956743986905721</v>
      </c>
      <c r="D15" s="84">
        <f>+D7/D$6</f>
        <v>0.82837553257118846</v>
      </c>
      <c r="E15" s="84">
        <f t="shared" ref="E15:G15" si="1">+E7/E$6</f>
        <v>0.82435458455268606</v>
      </c>
      <c r="F15" s="84">
        <f t="shared" si="1"/>
        <v>0.726576697632482</v>
      </c>
      <c r="G15" s="84">
        <f t="shared" si="1"/>
        <v>0.86433717461373838</v>
      </c>
      <c r="H15" s="84">
        <f>+H7/$H$6</f>
        <v>0.58496178611449223</v>
      </c>
      <c r="I15" s="84">
        <f>+I7/$I$6</f>
        <v>0.78898973011702889</v>
      </c>
      <c r="J15" s="84">
        <f>+J7/$J$6</f>
        <v>0.72970919520580524</v>
      </c>
    </row>
    <row r="16" spans="2:11">
      <c r="B16" s="81" t="s">
        <v>86</v>
      </c>
      <c r="C16" s="84">
        <f>+C8/$C$6</f>
        <v>0.17159379880102285</v>
      </c>
      <c r="D16" s="84">
        <f t="shared" ref="D16:G17" si="2">+D8/D$6</f>
        <v>0.14196074101429804</v>
      </c>
      <c r="E16" s="84">
        <f>+E8/E$6</f>
        <v>0.1329962882158861</v>
      </c>
      <c r="F16" s="84">
        <f t="shared" si="2"/>
        <v>0.24811905311966129</v>
      </c>
      <c r="G16" s="84">
        <f t="shared" si="2"/>
        <v>9.118996067823075E-2</v>
      </c>
      <c r="H16" s="84">
        <f>+H8/$H$6</f>
        <v>0.4015583601220834</v>
      </c>
      <c r="I16" s="84">
        <f>+I8/$I$6</f>
        <v>0.18270838309051826</v>
      </c>
      <c r="J16" s="84">
        <f>+J8/$J$6</f>
        <v>0.1930271430470866</v>
      </c>
    </row>
    <row r="17" spans="2:18">
      <c r="B17" s="81" t="s">
        <v>87</v>
      </c>
      <c r="C17" s="84">
        <f>+C9/$C$6</f>
        <v>3.2731802508404878E-2</v>
      </c>
      <c r="D17" s="84">
        <f>+D9/D$6</f>
        <v>2.966372641451348E-2</v>
      </c>
      <c r="E17" s="84">
        <f>+E9/E$6</f>
        <v>4.2649127231427809E-2</v>
      </c>
      <c r="F17" s="84">
        <f t="shared" si="2"/>
        <v>2.5304249247856819E-2</v>
      </c>
      <c r="G17" s="84">
        <f t="shared" si="2"/>
        <v>4.4472864708031079E-2</v>
      </c>
      <c r="H17" s="84">
        <f>+H9/$H$6</f>
        <v>1.347985376342424E-2</v>
      </c>
      <c r="I17" s="84">
        <f>+I9/$I$6</f>
        <v>2.8301886792452831E-2</v>
      </c>
      <c r="J17" s="84">
        <f>+J9/$J$6</f>
        <v>7.7263661747108192E-2</v>
      </c>
    </row>
    <row r="21" spans="2:18" ht="8.25" customHeight="1"/>
    <row r="22" spans="2:18" ht="23.25" customHeight="1">
      <c r="M22" s="628"/>
      <c r="N22" s="628"/>
      <c r="O22" s="628"/>
      <c r="P22" s="628"/>
      <c r="Q22" s="628"/>
      <c r="R22" s="628"/>
    </row>
    <row r="37" spans="2:10" ht="24.75" customHeight="1">
      <c r="B37" s="618"/>
      <c r="C37" s="618"/>
      <c r="D37" s="618"/>
      <c r="E37" s="618"/>
      <c r="F37" s="618"/>
      <c r="G37" s="618"/>
      <c r="H37" s="618"/>
      <c r="I37" s="618"/>
      <c r="J37" s="618"/>
    </row>
  </sheetData>
  <mergeCells count="8">
    <mergeCell ref="M22:R22"/>
    <mergeCell ref="B37:J37"/>
    <mergeCell ref="B1:J1"/>
    <mergeCell ref="B2:J2"/>
    <mergeCell ref="B4:B5"/>
    <mergeCell ref="C4:C5"/>
    <mergeCell ref="D4:J4"/>
    <mergeCell ref="B11:J1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F8:N15"/>
  <sheetViews>
    <sheetView workbookViewId="0">
      <selection activeCell="I15" sqref="I15"/>
    </sheetView>
  </sheetViews>
  <sheetFormatPr baseColWidth="10" defaultRowHeight="15"/>
  <cols>
    <col min="1" max="16384" width="11.42578125" style="1"/>
  </cols>
  <sheetData>
    <row r="8" spans="6:14" ht="59.25">
      <c r="F8" s="613" t="s">
        <v>300</v>
      </c>
      <c r="G8" s="613"/>
      <c r="H8" s="613"/>
      <c r="I8" s="613"/>
      <c r="J8" s="613"/>
      <c r="K8" s="613"/>
      <c r="L8" s="613"/>
      <c r="M8" s="613"/>
      <c r="N8" s="613"/>
    </row>
    <row r="11" spans="6:14" ht="27">
      <c r="F11" s="6">
        <v>1</v>
      </c>
      <c r="G11" s="6" t="s">
        <v>187</v>
      </c>
    </row>
    <row r="12" spans="6:14" ht="27">
      <c r="F12" s="6">
        <v>2</v>
      </c>
      <c r="G12" s="6" t="s">
        <v>188</v>
      </c>
    </row>
    <row r="13" spans="6:14" ht="27">
      <c r="F13" s="6">
        <v>3</v>
      </c>
      <c r="G13" s="6" t="s">
        <v>189</v>
      </c>
    </row>
    <row r="14" spans="6:14" ht="26.25">
      <c r="F14" s="2"/>
      <c r="G14" s="5"/>
    </row>
    <row r="15" spans="6:14" ht="23.25">
      <c r="G15" s="3"/>
    </row>
  </sheetData>
  <mergeCells count="1">
    <mergeCell ref="F8:N8"/>
  </mergeCells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>
  <dimension ref="B1:M72"/>
  <sheetViews>
    <sheetView showGridLines="0" workbookViewId="0">
      <selection activeCell="L19" sqref="L19"/>
    </sheetView>
  </sheetViews>
  <sheetFormatPr baseColWidth="10" defaultRowHeight="15"/>
  <cols>
    <col min="2" max="2" width="22.140625" style="53" customWidth="1"/>
    <col min="3" max="8" width="13" style="53" customWidth="1"/>
    <col min="9" max="10" width="13.5703125" customWidth="1"/>
  </cols>
  <sheetData>
    <row r="1" spans="2:12">
      <c r="B1" s="615" t="s">
        <v>660</v>
      </c>
      <c r="C1" s="615"/>
      <c r="D1" s="615"/>
      <c r="E1" s="615"/>
      <c r="F1" s="615"/>
      <c r="G1" s="615"/>
      <c r="H1" s="615"/>
      <c r="I1" s="615"/>
      <c r="J1" s="615"/>
      <c r="L1" s="102"/>
    </row>
    <row r="2" spans="2:12">
      <c r="B2" s="619" t="s">
        <v>400</v>
      </c>
      <c r="C2" s="619"/>
      <c r="D2" s="619"/>
      <c r="E2" s="619"/>
      <c r="F2" s="619"/>
      <c r="G2" s="619"/>
      <c r="H2" s="619"/>
      <c r="I2" s="619"/>
      <c r="J2" s="619"/>
      <c r="K2" s="101"/>
      <c r="L2" s="102"/>
    </row>
    <row r="3" spans="2:12" ht="15.75" thickBot="1"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102"/>
    </row>
    <row r="4" spans="2:12" ht="15.75" thickBot="1">
      <c r="B4" s="929" t="s">
        <v>89</v>
      </c>
      <c r="C4" s="931" t="s">
        <v>9</v>
      </c>
      <c r="D4" s="933" t="s">
        <v>6</v>
      </c>
      <c r="E4" s="934"/>
      <c r="F4" s="934"/>
      <c r="G4" s="934"/>
      <c r="H4" s="934"/>
      <c r="I4" s="934"/>
      <c r="J4" s="935"/>
      <c r="L4" s="102"/>
    </row>
    <row r="5" spans="2:12" ht="36.75" thickBot="1">
      <c r="B5" s="930"/>
      <c r="C5" s="932"/>
      <c r="D5" s="489" t="s">
        <v>390</v>
      </c>
      <c r="E5" s="489" t="s">
        <v>392</v>
      </c>
      <c r="F5" s="489" t="s">
        <v>391</v>
      </c>
      <c r="G5" s="489" t="s">
        <v>393</v>
      </c>
      <c r="H5" s="489" t="s">
        <v>396</v>
      </c>
      <c r="I5" s="489" t="s">
        <v>394</v>
      </c>
      <c r="J5" s="490" t="s">
        <v>395</v>
      </c>
      <c r="L5" s="102"/>
    </row>
    <row r="6" spans="2:12" ht="16.5" customHeight="1">
      <c r="B6" s="148" t="s">
        <v>9</v>
      </c>
      <c r="C6" s="149">
        <f t="shared" ref="C6:I6" si="0">+SUM(C7:C17)</f>
        <v>105955</v>
      </c>
      <c r="D6" s="149">
        <f t="shared" si="0"/>
        <v>44044</v>
      </c>
      <c r="E6" s="149">
        <f t="shared" si="0"/>
        <v>13883</v>
      </c>
      <c r="F6" s="149">
        <f t="shared" si="0"/>
        <v>25500</v>
      </c>
      <c r="G6" s="149">
        <f t="shared" si="0"/>
        <v>8630</v>
      </c>
      <c r="H6" s="149">
        <f t="shared" si="0"/>
        <v>1793</v>
      </c>
      <c r="I6" s="149">
        <f t="shared" si="0"/>
        <v>8558</v>
      </c>
      <c r="J6" s="252">
        <f>+SUM(J7:J17)</f>
        <v>3547</v>
      </c>
      <c r="L6" s="102"/>
    </row>
    <row r="7" spans="2:12" ht="18.75" customHeight="1">
      <c r="B7" s="152" t="s">
        <v>90</v>
      </c>
      <c r="C7" s="106">
        <f>SUM(D7:J7)</f>
        <v>72698</v>
      </c>
      <c r="D7" s="106">
        <v>29053</v>
      </c>
      <c r="E7" s="106">
        <v>9110</v>
      </c>
      <c r="F7" s="106">
        <v>18401</v>
      </c>
      <c r="G7" s="106">
        <v>6028</v>
      </c>
      <c r="H7" s="106">
        <v>1404</v>
      </c>
      <c r="I7" s="106">
        <v>6127</v>
      </c>
      <c r="J7" s="253">
        <v>2575</v>
      </c>
      <c r="L7" s="102"/>
    </row>
    <row r="8" spans="2:12" ht="18.75" customHeight="1">
      <c r="B8" s="152" t="s">
        <v>91</v>
      </c>
      <c r="C8" s="106">
        <f t="shared" ref="C8:C17" si="1">SUM(D8:J8)</f>
        <v>16216</v>
      </c>
      <c r="D8" s="106">
        <v>7096</v>
      </c>
      <c r="E8" s="106">
        <v>2478</v>
      </c>
      <c r="F8" s="106">
        <v>3553</v>
      </c>
      <c r="G8" s="106">
        <v>1048</v>
      </c>
      <c r="H8" s="106">
        <v>243</v>
      </c>
      <c r="I8" s="106">
        <v>1293</v>
      </c>
      <c r="J8" s="253">
        <v>505</v>
      </c>
      <c r="L8" s="102"/>
    </row>
    <row r="9" spans="2:12" ht="18.75" customHeight="1">
      <c r="B9" s="152" t="s">
        <v>92</v>
      </c>
      <c r="C9" s="106">
        <f t="shared" si="1"/>
        <v>7829</v>
      </c>
      <c r="D9" s="106">
        <v>3464</v>
      </c>
      <c r="E9" s="106">
        <v>1160</v>
      </c>
      <c r="F9" s="106">
        <v>1835</v>
      </c>
      <c r="G9" s="106">
        <v>483</v>
      </c>
      <c r="H9" s="106">
        <v>107</v>
      </c>
      <c r="I9" s="106">
        <v>506</v>
      </c>
      <c r="J9" s="253">
        <v>274</v>
      </c>
    </row>
    <row r="10" spans="2:12" ht="18.75" customHeight="1">
      <c r="B10" s="152" t="s">
        <v>93</v>
      </c>
      <c r="C10" s="106">
        <f t="shared" si="1"/>
        <v>2037</v>
      </c>
      <c r="D10" s="106">
        <v>1294</v>
      </c>
      <c r="E10" s="106">
        <v>220</v>
      </c>
      <c r="F10" s="106">
        <v>214</v>
      </c>
      <c r="G10" s="106">
        <v>147</v>
      </c>
      <c r="H10" s="106">
        <v>6</v>
      </c>
      <c r="I10" s="106">
        <v>122</v>
      </c>
      <c r="J10" s="253">
        <v>34</v>
      </c>
    </row>
    <row r="11" spans="2:12" ht="18.75" customHeight="1">
      <c r="B11" s="152" t="s">
        <v>94</v>
      </c>
      <c r="C11" s="106">
        <f t="shared" si="1"/>
        <v>812</v>
      </c>
      <c r="D11" s="106">
        <v>380</v>
      </c>
      <c r="E11" s="106">
        <v>161</v>
      </c>
      <c r="F11" s="106">
        <v>135</v>
      </c>
      <c r="G11" s="106">
        <v>48</v>
      </c>
      <c r="H11" s="106">
        <v>6</v>
      </c>
      <c r="I11" s="106">
        <v>63</v>
      </c>
      <c r="J11" s="253">
        <v>19</v>
      </c>
    </row>
    <row r="12" spans="2:12" ht="18.75" customHeight="1">
      <c r="B12" s="152" t="s">
        <v>95</v>
      </c>
      <c r="C12" s="106">
        <f t="shared" si="1"/>
        <v>549</v>
      </c>
      <c r="D12" s="106">
        <v>277</v>
      </c>
      <c r="E12" s="106">
        <v>86</v>
      </c>
      <c r="F12" s="106">
        <v>89</v>
      </c>
      <c r="G12" s="106">
        <v>23</v>
      </c>
      <c r="H12" s="106">
        <v>3</v>
      </c>
      <c r="I12" s="106">
        <v>47</v>
      </c>
      <c r="J12" s="253">
        <v>24</v>
      </c>
    </row>
    <row r="13" spans="2:12" ht="18.75" customHeight="1">
      <c r="B13" s="152" t="s">
        <v>96</v>
      </c>
      <c r="C13" s="106">
        <f t="shared" si="1"/>
        <v>485</v>
      </c>
      <c r="D13" s="106">
        <v>121</v>
      </c>
      <c r="E13" s="106">
        <v>81</v>
      </c>
      <c r="F13" s="106">
        <v>235</v>
      </c>
      <c r="G13" s="106">
        <v>10</v>
      </c>
      <c r="H13" s="106">
        <v>5</v>
      </c>
      <c r="I13" s="106">
        <v>25</v>
      </c>
      <c r="J13" s="253">
        <v>8</v>
      </c>
    </row>
    <row r="14" spans="2:12" ht="18.75" customHeight="1">
      <c r="B14" s="152" t="s">
        <v>97</v>
      </c>
      <c r="C14" s="106">
        <f t="shared" si="1"/>
        <v>63</v>
      </c>
      <c r="D14" s="106">
        <v>20</v>
      </c>
      <c r="E14" s="106">
        <v>14</v>
      </c>
      <c r="F14" s="106">
        <v>23</v>
      </c>
      <c r="G14" s="106">
        <v>0</v>
      </c>
      <c r="H14" s="106">
        <v>0</v>
      </c>
      <c r="I14" s="106">
        <v>4</v>
      </c>
      <c r="J14" s="253">
        <v>2</v>
      </c>
    </row>
    <row r="15" spans="2:12" ht="18.75" customHeight="1">
      <c r="B15" s="152" t="s">
        <v>98</v>
      </c>
      <c r="C15" s="106">
        <f t="shared" si="1"/>
        <v>28</v>
      </c>
      <c r="D15" s="106">
        <v>8</v>
      </c>
      <c r="E15" s="106">
        <v>7</v>
      </c>
      <c r="F15" s="106">
        <v>8</v>
      </c>
      <c r="G15" s="106">
        <v>0</v>
      </c>
      <c r="H15" s="106">
        <v>0</v>
      </c>
      <c r="I15" s="106">
        <v>5</v>
      </c>
      <c r="J15" s="253">
        <v>0</v>
      </c>
    </row>
    <row r="16" spans="2:12" ht="18.75" customHeight="1">
      <c r="B16" s="152" t="s">
        <v>99</v>
      </c>
      <c r="C16" s="106">
        <f t="shared" si="1"/>
        <v>89</v>
      </c>
      <c r="D16" s="106">
        <v>36</v>
      </c>
      <c r="E16" s="106">
        <v>28</v>
      </c>
      <c r="F16" s="106">
        <v>14</v>
      </c>
      <c r="G16" s="106">
        <v>3</v>
      </c>
      <c r="H16" s="106">
        <v>1</v>
      </c>
      <c r="I16" s="106">
        <v>5</v>
      </c>
      <c r="J16" s="253">
        <v>2</v>
      </c>
    </row>
    <row r="17" spans="2:10" ht="15.75" thickBot="1">
      <c r="B17" s="155" t="s">
        <v>81</v>
      </c>
      <c r="C17" s="156">
        <f t="shared" si="1"/>
        <v>5149</v>
      </c>
      <c r="D17" s="156">
        <v>2295</v>
      </c>
      <c r="E17" s="156">
        <v>538</v>
      </c>
      <c r="F17" s="156">
        <v>993</v>
      </c>
      <c r="G17" s="156">
        <v>840</v>
      </c>
      <c r="H17" s="156">
        <v>18</v>
      </c>
      <c r="I17" s="156">
        <v>361</v>
      </c>
      <c r="J17" s="254">
        <v>104</v>
      </c>
    </row>
    <row r="18" spans="2:10" ht="9" customHeight="1"/>
    <row r="19" spans="2:10" ht="24.75" customHeight="1">
      <c r="B19" s="618" t="s">
        <v>82</v>
      </c>
      <c r="C19" s="618"/>
      <c r="D19" s="618"/>
      <c r="E19" s="618"/>
      <c r="F19" s="618"/>
      <c r="G19" s="618"/>
      <c r="H19" s="618"/>
      <c r="I19" s="618"/>
      <c r="J19" s="618"/>
    </row>
    <row r="22" spans="2:10" ht="15.75" thickBot="1"/>
    <row r="23" spans="2:10">
      <c r="B23" s="629" t="s">
        <v>89</v>
      </c>
      <c r="C23" s="654" t="s">
        <v>9</v>
      </c>
      <c r="D23"/>
      <c r="E23"/>
      <c r="F23"/>
      <c r="G23"/>
      <c r="H23"/>
    </row>
    <row r="24" spans="2:10">
      <c r="B24" s="630"/>
      <c r="C24" s="655"/>
      <c r="D24"/>
      <c r="E24"/>
      <c r="F24"/>
      <c r="G24"/>
      <c r="H24"/>
    </row>
    <row r="25" spans="2:10">
      <c r="B25" s="111" t="s">
        <v>9</v>
      </c>
      <c r="C25" s="112">
        <v>1</v>
      </c>
      <c r="D25"/>
      <c r="E25"/>
      <c r="F25"/>
      <c r="G25"/>
      <c r="H25"/>
    </row>
    <row r="26" spans="2:10">
      <c r="B26" s="113" t="s">
        <v>81</v>
      </c>
      <c r="C26" s="114">
        <v>4.8596102118824029E-2</v>
      </c>
      <c r="D26"/>
      <c r="E26"/>
      <c r="F26"/>
      <c r="G26"/>
      <c r="H26"/>
    </row>
    <row r="27" spans="2:10">
      <c r="B27" s="113" t="s">
        <v>99</v>
      </c>
      <c r="C27" s="114">
        <v>8.3997923646831197E-4</v>
      </c>
      <c r="D27"/>
      <c r="E27"/>
      <c r="F27"/>
      <c r="G27"/>
      <c r="H27"/>
    </row>
    <row r="28" spans="2:10">
      <c r="B28" s="113" t="s">
        <v>98</v>
      </c>
      <c r="C28" s="114">
        <v>2.6426313057430044E-4</v>
      </c>
      <c r="D28"/>
      <c r="E28"/>
      <c r="F28"/>
      <c r="G28"/>
      <c r="H28"/>
    </row>
    <row r="29" spans="2:10">
      <c r="B29" s="113" t="s">
        <v>97</v>
      </c>
      <c r="C29" s="114">
        <v>5.9459204379217596E-4</v>
      </c>
      <c r="D29"/>
      <c r="E29"/>
      <c r="F29"/>
      <c r="G29"/>
      <c r="H29"/>
    </row>
    <row r="30" spans="2:10">
      <c r="B30" s="113" t="s">
        <v>96</v>
      </c>
      <c r="C30" s="114">
        <v>4.5774149403048463E-3</v>
      </c>
      <c r="D30"/>
      <c r="E30"/>
      <c r="F30"/>
      <c r="G30"/>
      <c r="H30"/>
    </row>
    <row r="31" spans="2:10" ht="15" customHeight="1">
      <c r="B31" s="113" t="s">
        <v>95</v>
      </c>
      <c r="C31" s="114">
        <v>5.1814449530461042E-3</v>
      </c>
      <c r="D31"/>
      <c r="E31"/>
      <c r="F31"/>
      <c r="G31"/>
      <c r="H31"/>
    </row>
    <row r="32" spans="2:10">
      <c r="B32" s="113" t="s">
        <v>94</v>
      </c>
      <c r="C32" s="114">
        <v>7.6636307866547121E-3</v>
      </c>
      <c r="D32"/>
      <c r="E32"/>
      <c r="F32"/>
      <c r="G32"/>
      <c r="H32"/>
    </row>
    <row r="33" spans="2:13">
      <c r="B33" s="113" t="s">
        <v>93</v>
      </c>
      <c r="C33" s="114">
        <v>1.9225142749280354E-2</v>
      </c>
      <c r="D33"/>
      <c r="E33"/>
      <c r="F33"/>
      <c r="G33"/>
      <c r="H33"/>
    </row>
    <row r="34" spans="2:13">
      <c r="B34" s="113" t="s">
        <v>92</v>
      </c>
      <c r="C34" s="114">
        <v>7.3889858902364214E-2</v>
      </c>
      <c r="D34"/>
      <c r="E34"/>
      <c r="F34"/>
      <c r="G34"/>
      <c r="H34"/>
    </row>
    <row r="35" spans="2:13">
      <c r="B35" s="113" t="s">
        <v>91</v>
      </c>
      <c r="C35" s="114">
        <v>0.15304610447831626</v>
      </c>
      <c r="D35"/>
      <c r="E35"/>
      <c r="F35"/>
      <c r="G35"/>
      <c r="H35"/>
    </row>
    <row r="36" spans="2:13">
      <c r="B36" s="113" t="s">
        <v>90</v>
      </c>
      <c r="C36" s="114">
        <v>0.68612146666037466</v>
      </c>
      <c r="D36"/>
      <c r="E36"/>
      <c r="F36"/>
      <c r="G36"/>
      <c r="H36"/>
    </row>
    <row r="39" spans="2:13">
      <c r="B39"/>
      <c r="C39"/>
      <c r="D39"/>
      <c r="E39"/>
      <c r="F39"/>
      <c r="G39"/>
      <c r="H39"/>
    </row>
    <row r="40" spans="2:13" ht="38.25" customHeight="1">
      <c r="B40"/>
      <c r="C40"/>
      <c r="D40"/>
      <c r="E40" s="628" t="s">
        <v>82</v>
      </c>
      <c r="F40" s="628"/>
      <c r="G40" s="628"/>
      <c r="H40" s="628"/>
      <c r="I40" s="628"/>
      <c r="J40" s="628"/>
    </row>
    <row r="41" spans="2:13">
      <c r="B41"/>
      <c r="C41"/>
      <c r="D41"/>
      <c r="E41" s="628"/>
      <c r="F41" s="628"/>
      <c r="G41" s="628"/>
      <c r="H41" s="628"/>
      <c r="I41" s="628"/>
      <c r="J41" s="628"/>
      <c r="M41" s="75"/>
    </row>
    <row r="42" spans="2:13">
      <c r="B42"/>
      <c r="C42"/>
      <c r="D42"/>
      <c r="E42"/>
      <c r="F42"/>
      <c r="G42"/>
      <c r="H42"/>
    </row>
    <row r="43" spans="2:13">
      <c r="B43"/>
      <c r="C43"/>
      <c r="D43"/>
      <c r="E43"/>
      <c r="F43"/>
      <c r="G43"/>
      <c r="H43"/>
    </row>
    <row r="44" spans="2:13">
      <c r="B44"/>
      <c r="C44"/>
      <c r="D44"/>
      <c r="E44"/>
      <c r="F44"/>
      <c r="G44"/>
      <c r="H44"/>
    </row>
    <row r="45" spans="2:13">
      <c r="B45"/>
      <c r="C45"/>
      <c r="D45"/>
      <c r="E45"/>
      <c r="F45"/>
      <c r="G45"/>
      <c r="H45"/>
    </row>
    <row r="46" spans="2:13">
      <c r="B46"/>
      <c r="C46"/>
      <c r="D46"/>
      <c r="E46"/>
      <c r="F46"/>
      <c r="G46"/>
      <c r="H46"/>
    </row>
    <row r="47" spans="2:13">
      <c r="B47"/>
      <c r="C47"/>
      <c r="D47"/>
      <c r="E47"/>
      <c r="F47"/>
      <c r="G47"/>
      <c r="H47"/>
    </row>
    <row r="48" spans="2:13">
      <c r="B48"/>
      <c r="C48"/>
      <c r="D48"/>
      <c r="E48"/>
      <c r="F48"/>
      <c r="G48"/>
      <c r="H48"/>
    </row>
    <row r="49" spans="2:8">
      <c r="B49"/>
      <c r="C49"/>
      <c r="D49"/>
      <c r="E49"/>
      <c r="F49"/>
      <c r="G49"/>
      <c r="H49"/>
    </row>
    <row r="50" spans="2:8">
      <c r="B50"/>
      <c r="C50"/>
      <c r="D50"/>
      <c r="E50"/>
      <c r="F50"/>
      <c r="G50"/>
      <c r="H50"/>
    </row>
    <row r="51" spans="2:8">
      <c r="B51"/>
      <c r="C51"/>
      <c r="D51"/>
      <c r="E51"/>
      <c r="F51"/>
      <c r="G51"/>
      <c r="H51"/>
    </row>
    <row r="52" spans="2:8">
      <c r="B52"/>
      <c r="C52"/>
      <c r="D52"/>
      <c r="E52"/>
      <c r="F52"/>
      <c r="G52"/>
      <c r="H52"/>
    </row>
    <row r="53" spans="2:8">
      <c r="B53"/>
      <c r="C53"/>
      <c r="D53"/>
      <c r="E53"/>
      <c r="F53"/>
      <c r="G53"/>
      <c r="H53"/>
    </row>
    <row r="54" spans="2:8">
      <c r="B54"/>
      <c r="C54"/>
      <c r="D54"/>
      <c r="E54"/>
      <c r="F54"/>
      <c r="G54"/>
      <c r="H54"/>
    </row>
    <row r="55" spans="2:8">
      <c r="B55"/>
      <c r="C55"/>
      <c r="D55"/>
      <c r="E55"/>
      <c r="F55"/>
      <c r="G55"/>
      <c r="H55"/>
    </row>
    <row r="56" spans="2:8">
      <c r="B56"/>
      <c r="C56"/>
      <c r="D56"/>
      <c r="E56"/>
      <c r="F56"/>
      <c r="G56"/>
      <c r="H56"/>
    </row>
    <row r="57" spans="2:8">
      <c r="B57"/>
      <c r="C57"/>
      <c r="D57"/>
      <c r="E57"/>
      <c r="F57"/>
      <c r="G57"/>
      <c r="H57"/>
    </row>
    <row r="58" spans="2:8">
      <c r="B58"/>
      <c r="C58"/>
      <c r="D58"/>
      <c r="E58"/>
      <c r="F58"/>
      <c r="G58"/>
      <c r="H58"/>
    </row>
    <row r="59" spans="2:8">
      <c r="B59"/>
      <c r="C59"/>
      <c r="D59"/>
      <c r="E59"/>
      <c r="F59"/>
      <c r="G59"/>
      <c r="H59"/>
    </row>
    <row r="60" spans="2:8">
      <c r="B60"/>
      <c r="C60"/>
      <c r="D60"/>
      <c r="E60"/>
      <c r="F60"/>
      <c r="G60"/>
      <c r="H60"/>
    </row>
    <row r="61" spans="2:8">
      <c r="B61"/>
      <c r="C61"/>
      <c r="D61"/>
      <c r="E61"/>
      <c r="F61"/>
      <c r="G61"/>
      <c r="H61"/>
    </row>
    <row r="62" spans="2:8">
      <c r="B62"/>
      <c r="C62"/>
      <c r="D62"/>
      <c r="E62"/>
      <c r="F62"/>
      <c r="G62"/>
      <c r="H62"/>
    </row>
    <row r="63" spans="2:8">
      <c r="B63"/>
      <c r="C63"/>
      <c r="D63"/>
      <c r="E63"/>
      <c r="F63"/>
      <c r="G63"/>
      <c r="H63"/>
    </row>
    <row r="64" spans="2:8">
      <c r="B64"/>
      <c r="C64"/>
      <c r="D64"/>
      <c r="E64"/>
      <c r="F64"/>
      <c r="G64"/>
      <c r="H64"/>
    </row>
    <row r="65" spans="2:8">
      <c r="B65"/>
      <c r="C65"/>
      <c r="D65"/>
      <c r="E65"/>
      <c r="F65"/>
      <c r="G65"/>
      <c r="H65"/>
    </row>
    <row r="66" spans="2:8">
      <c r="B66"/>
      <c r="C66"/>
      <c r="D66"/>
      <c r="E66"/>
      <c r="F66"/>
      <c r="G66"/>
      <c r="H66"/>
    </row>
    <row r="67" spans="2:8">
      <c r="B67"/>
      <c r="C67"/>
      <c r="D67"/>
      <c r="E67"/>
      <c r="F67"/>
      <c r="G67"/>
      <c r="H67"/>
    </row>
    <row r="68" spans="2:8">
      <c r="B68"/>
      <c r="C68"/>
      <c r="D68"/>
      <c r="E68"/>
      <c r="F68"/>
      <c r="G68"/>
      <c r="H68"/>
    </row>
    <row r="69" spans="2:8">
      <c r="B69"/>
      <c r="C69"/>
      <c r="D69"/>
      <c r="E69"/>
      <c r="F69"/>
      <c r="G69"/>
      <c r="H69"/>
    </row>
    <row r="70" spans="2:8">
      <c r="B70"/>
      <c r="C70"/>
      <c r="D70"/>
      <c r="E70"/>
      <c r="F70"/>
      <c r="G70"/>
      <c r="H70"/>
    </row>
    <row r="71" spans="2:8">
      <c r="B71"/>
      <c r="C71"/>
      <c r="D71"/>
      <c r="E71"/>
      <c r="F71"/>
      <c r="G71"/>
      <c r="H71"/>
    </row>
    <row r="72" spans="2:8">
      <c r="B72"/>
      <c r="C72"/>
      <c r="D72"/>
      <c r="E72"/>
      <c r="F72"/>
      <c r="G72"/>
      <c r="H72"/>
    </row>
  </sheetData>
  <mergeCells count="10">
    <mergeCell ref="E40:J41"/>
    <mergeCell ref="B23:B24"/>
    <mergeCell ref="C23:C24"/>
    <mergeCell ref="B1:J1"/>
    <mergeCell ref="B2:J2"/>
    <mergeCell ref="B3:K3"/>
    <mergeCell ref="B4:B5"/>
    <mergeCell ref="C4:C5"/>
    <mergeCell ref="D4:J4"/>
    <mergeCell ref="B19:J19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8:L9"/>
  <sheetViews>
    <sheetView workbookViewId="0">
      <selection activeCell="G14" sqref="G14"/>
    </sheetView>
  </sheetViews>
  <sheetFormatPr baseColWidth="10" defaultRowHeight="15"/>
  <cols>
    <col min="1" max="16384" width="11.42578125" style="1"/>
  </cols>
  <sheetData>
    <row r="8" spans="6:12" ht="59.25">
      <c r="F8" s="613" t="s">
        <v>4</v>
      </c>
      <c r="G8" s="613"/>
      <c r="H8" s="613"/>
      <c r="I8" s="613"/>
      <c r="J8" s="613"/>
      <c r="K8" s="613"/>
      <c r="L8" s="613"/>
    </row>
    <row r="9" spans="6:12" ht="61.5">
      <c r="F9" s="8"/>
      <c r="G9" s="614" t="s">
        <v>190</v>
      </c>
      <c r="H9" s="614"/>
      <c r="I9" s="614"/>
      <c r="J9" s="614"/>
      <c r="K9" s="614"/>
      <c r="L9" s="8"/>
    </row>
  </sheetData>
  <mergeCells count="2">
    <mergeCell ref="F8:L8"/>
    <mergeCell ref="G9:K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E10"/>
  <sheetViews>
    <sheetView showGridLines="0" workbookViewId="0">
      <selection activeCell="K15" sqref="K15"/>
    </sheetView>
  </sheetViews>
  <sheetFormatPr baseColWidth="10" defaultRowHeight="15"/>
  <cols>
    <col min="1" max="1" width="4" customWidth="1"/>
    <col min="2" max="2" width="25.140625" customWidth="1"/>
    <col min="3" max="4" width="18.28515625" customWidth="1"/>
  </cols>
  <sheetData>
    <row r="2" spans="2:5">
      <c r="B2" s="615" t="s">
        <v>185</v>
      </c>
      <c r="C2" s="615"/>
      <c r="D2" s="615"/>
    </row>
    <row r="3" spans="2:5">
      <c r="B3" s="619" t="s">
        <v>191</v>
      </c>
      <c r="C3" s="619"/>
      <c r="D3" s="619"/>
    </row>
    <row r="4" spans="2:5" ht="15.75" thickBot="1">
      <c r="B4" s="9"/>
      <c r="C4" s="9"/>
      <c r="D4" s="9"/>
      <c r="E4" s="10"/>
    </row>
    <row r="5" spans="2:5" ht="15.75" thickBot="1">
      <c r="B5" s="225" t="s">
        <v>6</v>
      </c>
      <c r="C5" s="226" t="s">
        <v>7</v>
      </c>
      <c r="D5" s="227" t="s">
        <v>8</v>
      </c>
      <c r="E5" s="10"/>
    </row>
    <row r="6" spans="2:5" ht="19.5" customHeight="1">
      <c r="B6" s="128" t="s">
        <v>9</v>
      </c>
      <c r="C6" s="129">
        <f>+SUM(C7:C10)</f>
        <v>16140</v>
      </c>
      <c r="D6" s="130">
        <f>+SUM(D7:D10)</f>
        <v>0.99999999999991818</v>
      </c>
      <c r="E6" s="10"/>
    </row>
    <row r="7" spans="2:5" ht="19.5" customHeight="1">
      <c r="B7" s="131" t="s">
        <v>187</v>
      </c>
      <c r="C7" s="132">
        <v>9471</v>
      </c>
      <c r="D7" s="133">
        <v>0.58678478547790602</v>
      </c>
      <c r="E7" s="10"/>
    </row>
    <row r="8" spans="2:5" ht="19.5" customHeight="1">
      <c r="B8" s="131" t="s">
        <v>192</v>
      </c>
      <c r="C8" s="132">
        <v>2879</v>
      </c>
      <c r="D8" s="133">
        <v>0.17840253245618826</v>
      </c>
      <c r="E8" s="10"/>
    </row>
    <row r="9" spans="2:5" ht="19.5" customHeight="1">
      <c r="B9" s="131" t="s">
        <v>193</v>
      </c>
      <c r="C9" s="132">
        <v>2707</v>
      </c>
      <c r="D9" s="133">
        <v>0.16769374149056118</v>
      </c>
      <c r="E9" s="10"/>
    </row>
    <row r="10" spans="2:5" ht="15.75" thickBot="1">
      <c r="B10" s="180" t="s">
        <v>194</v>
      </c>
      <c r="C10" s="181">
        <v>1083</v>
      </c>
      <c r="D10" s="228">
        <v>6.711894057526277E-2</v>
      </c>
      <c r="E10" s="10"/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E5:L10"/>
  <sheetViews>
    <sheetView workbookViewId="0">
      <selection activeCell="D7" sqref="D7"/>
    </sheetView>
  </sheetViews>
  <sheetFormatPr baseColWidth="10" defaultRowHeight="15"/>
  <cols>
    <col min="1" max="16384" width="11.42578125" style="1"/>
  </cols>
  <sheetData>
    <row r="5" spans="5:12" ht="59.25">
      <c r="E5" s="613" t="s">
        <v>4</v>
      </c>
      <c r="F5" s="613"/>
      <c r="G5" s="613"/>
      <c r="H5" s="613"/>
      <c r="I5" s="613"/>
      <c r="J5" s="613"/>
      <c r="K5" s="613"/>
      <c r="L5" s="7"/>
    </row>
    <row r="6" spans="5:12" ht="61.5">
      <c r="E6" s="8"/>
      <c r="F6" s="614" t="s">
        <v>3</v>
      </c>
      <c r="G6" s="614"/>
      <c r="H6" s="614"/>
      <c r="I6" s="614"/>
      <c r="J6" s="614"/>
      <c r="K6" s="8"/>
    </row>
    <row r="7" spans="5:12" ht="61.5">
      <c r="E7" s="8"/>
      <c r="F7" s="8"/>
      <c r="G7" s="8"/>
      <c r="H7" s="8"/>
      <c r="I7" s="8"/>
      <c r="J7" s="8"/>
      <c r="K7" s="8"/>
    </row>
    <row r="8" spans="5:12" ht="61.5">
      <c r="E8" s="8"/>
      <c r="F8" s="8"/>
      <c r="G8" s="8"/>
      <c r="H8" s="8"/>
      <c r="I8" s="8"/>
      <c r="J8" s="8"/>
      <c r="K8" s="8"/>
    </row>
    <row r="9" spans="5:12" ht="61.5">
      <c r="E9" s="8"/>
      <c r="F9" s="8"/>
      <c r="G9" s="8"/>
      <c r="H9" s="8"/>
      <c r="I9" s="8"/>
      <c r="J9" s="8"/>
      <c r="K9" s="8"/>
    </row>
    <row r="10" spans="5:12" ht="61.5">
      <c r="E10" s="8"/>
      <c r="F10" s="8"/>
      <c r="G10" s="8"/>
      <c r="H10" s="8"/>
      <c r="I10" s="8"/>
      <c r="J10" s="8"/>
      <c r="K10" s="8"/>
    </row>
  </sheetData>
  <mergeCells count="2">
    <mergeCell ref="F6:J6"/>
    <mergeCell ref="E5:K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B1:N76"/>
  <sheetViews>
    <sheetView showGridLines="0" topLeftCell="B1" workbookViewId="0">
      <selection activeCell="F10" sqref="F10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9" max="9" width="23.85546875" customWidth="1"/>
  </cols>
  <sheetData>
    <row r="1" spans="2:10">
      <c r="B1" s="615" t="s">
        <v>379</v>
      </c>
      <c r="C1" s="615"/>
      <c r="D1" s="615"/>
      <c r="E1" s="615"/>
      <c r="F1" s="615"/>
      <c r="G1" s="615"/>
      <c r="H1" s="222"/>
    </row>
    <row r="2" spans="2:10">
      <c r="B2" s="619" t="s">
        <v>195</v>
      </c>
      <c r="C2" s="619"/>
      <c r="D2" s="619"/>
      <c r="E2" s="619"/>
      <c r="F2" s="619"/>
      <c r="G2" s="619"/>
      <c r="H2" s="224"/>
    </row>
    <row r="3" spans="2:10" ht="15.75" thickBot="1">
      <c r="B3" s="38"/>
      <c r="C3" s="38"/>
      <c r="D3" s="38"/>
      <c r="E3" s="38"/>
      <c r="F3" s="38"/>
      <c r="G3" s="38"/>
      <c r="H3" s="38"/>
      <c r="I3" s="39"/>
    </row>
    <row r="4" spans="2:10" ht="15.75" thickBot="1">
      <c r="B4" s="686" t="s">
        <v>16</v>
      </c>
      <c r="C4" s="688" t="s">
        <v>9</v>
      </c>
      <c r="D4" s="690" t="s">
        <v>6</v>
      </c>
      <c r="E4" s="690"/>
      <c r="F4" s="691"/>
      <c r="G4" s="692"/>
      <c r="I4" s="39"/>
    </row>
    <row r="5" spans="2:10" ht="15.75" thickBot="1">
      <c r="B5" s="687"/>
      <c r="C5" s="689"/>
      <c r="D5" s="229" t="s">
        <v>187</v>
      </c>
      <c r="E5" s="230" t="s">
        <v>192</v>
      </c>
      <c r="F5" s="230" t="s">
        <v>193</v>
      </c>
      <c r="G5" s="231" t="s">
        <v>194</v>
      </c>
      <c r="I5" s="39"/>
    </row>
    <row r="6" spans="2:10" ht="18.75" customHeight="1">
      <c r="B6" s="41" t="s">
        <v>9</v>
      </c>
      <c r="C6" s="139">
        <f>+SUM(D6:G6)</f>
        <v>16140</v>
      </c>
      <c r="D6" s="139">
        <f>+SUM(D7:D73)</f>
        <v>9471</v>
      </c>
      <c r="E6" s="139">
        <f>+SUM(E7:E73)</f>
        <v>2879</v>
      </c>
      <c r="F6" s="139">
        <f t="shared" ref="F6:G6" si="0">+SUM(F7:F73)</f>
        <v>2707</v>
      </c>
      <c r="G6" s="140">
        <f t="shared" si="0"/>
        <v>1083</v>
      </c>
      <c r="H6" s="44"/>
      <c r="I6" s="39"/>
    </row>
    <row r="7" spans="2:10">
      <c r="B7" s="45" t="s">
        <v>17</v>
      </c>
      <c r="C7" s="46">
        <f>+SUM(D7:G7)</f>
        <v>81</v>
      </c>
      <c r="D7" s="46">
        <v>50</v>
      </c>
      <c r="E7" s="46">
        <v>16</v>
      </c>
      <c r="F7" s="46">
        <v>14</v>
      </c>
      <c r="G7" s="47">
        <v>1</v>
      </c>
      <c r="H7" s="46"/>
      <c r="I7" s="39"/>
    </row>
    <row r="8" spans="2:10">
      <c r="B8" s="45" t="s">
        <v>135</v>
      </c>
      <c r="C8" s="46">
        <f t="shared" ref="C8:C71" si="1">+SUM(D8:G8)</f>
        <v>32</v>
      </c>
      <c r="D8" s="46">
        <v>19</v>
      </c>
      <c r="E8" s="46">
        <v>6</v>
      </c>
      <c r="F8" s="46">
        <v>6</v>
      </c>
      <c r="G8" s="47">
        <v>1</v>
      </c>
      <c r="H8" s="46"/>
      <c r="I8" s="48" t="s">
        <v>23</v>
      </c>
      <c r="J8" s="49">
        <v>1.6542750929368029E-2</v>
      </c>
    </row>
    <row r="9" spans="2:10">
      <c r="B9" s="45" t="s">
        <v>136</v>
      </c>
      <c r="C9" s="46">
        <f t="shared" si="1"/>
        <v>1</v>
      </c>
      <c r="D9" s="46">
        <v>0</v>
      </c>
      <c r="E9" s="46">
        <v>0</v>
      </c>
      <c r="F9" s="46">
        <v>1</v>
      </c>
      <c r="G9" s="47">
        <v>0</v>
      </c>
      <c r="H9" s="46"/>
      <c r="I9" s="48" t="s">
        <v>21</v>
      </c>
      <c r="J9" s="49">
        <v>1.7843866171003718E-2</v>
      </c>
    </row>
    <row r="10" spans="2:10">
      <c r="B10" s="45" t="s">
        <v>22</v>
      </c>
      <c r="C10" s="46">
        <f t="shared" si="1"/>
        <v>25</v>
      </c>
      <c r="D10" s="46">
        <v>17</v>
      </c>
      <c r="E10" s="46">
        <v>4</v>
      </c>
      <c r="F10" s="46">
        <v>4</v>
      </c>
      <c r="G10" s="47">
        <v>0</v>
      </c>
      <c r="H10" s="46"/>
      <c r="I10" s="48" t="s">
        <v>75</v>
      </c>
      <c r="J10" s="49">
        <v>2.4721189591078066E-2</v>
      </c>
    </row>
    <row r="11" spans="2:10">
      <c r="B11" s="45" t="s">
        <v>137</v>
      </c>
      <c r="C11" s="46">
        <f t="shared" si="1"/>
        <v>55</v>
      </c>
      <c r="D11" s="46">
        <v>32</v>
      </c>
      <c r="E11" s="46">
        <v>12</v>
      </c>
      <c r="F11" s="46">
        <v>10</v>
      </c>
      <c r="G11" s="47">
        <v>1</v>
      </c>
      <c r="H11" s="46"/>
      <c r="I11" s="48" t="s">
        <v>27</v>
      </c>
      <c r="J11" s="49">
        <v>2.4721189591078066E-2</v>
      </c>
    </row>
    <row r="12" spans="2:10">
      <c r="B12" s="45" t="s">
        <v>138</v>
      </c>
      <c r="C12" s="46">
        <f t="shared" si="1"/>
        <v>1</v>
      </c>
      <c r="D12" s="46">
        <v>0</v>
      </c>
      <c r="E12" s="46">
        <v>1</v>
      </c>
      <c r="F12" s="46">
        <v>0</v>
      </c>
      <c r="G12" s="47">
        <v>0</v>
      </c>
      <c r="H12" s="46"/>
      <c r="I12" s="48" t="s">
        <v>25</v>
      </c>
      <c r="J12" s="49">
        <v>2.4845105328376704E-2</v>
      </c>
    </row>
    <row r="13" spans="2:10" ht="24">
      <c r="B13" s="45" t="s">
        <v>196</v>
      </c>
      <c r="C13" s="46">
        <f t="shared" si="1"/>
        <v>6</v>
      </c>
      <c r="D13" s="46">
        <v>3</v>
      </c>
      <c r="E13" s="46">
        <v>2</v>
      </c>
      <c r="F13" s="46">
        <v>1</v>
      </c>
      <c r="G13" s="47">
        <v>0</v>
      </c>
      <c r="H13" s="46"/>
      <c r="I13" s="48" t="s">
        <v>29</v>
      </c>
      <c r="J13" s="49">
        <v>5.4894671623296157E-2</v>
      </c>
    </row>
    <row r="14" spans="2:10">
      <c r="B14" s="45" t="s">
        <v>30</v>
      </c>
      <c r="C14" s="46">
        <f t="shared" si="1"/>
        <v>19</v>
      </c>
      <c r="D14" s="46">
        <v>16</v>
      </c>
      <c r="E14" s="46">
        <v>1</v>
      </c>
      <c r="F14" s="46">
        <v>2</v>
      </c>
      <c r="G14" s="47">
        <v>0</v>
      </c>
      <c r="H14" s="46"/>
      <c r="I14" s="48" t="s">
        <v>31</v>
      </c>
      <c r="J14" s="49">
        <v>7.4225526641883519E-2</v>
      </c>
    </row>
    <row r="15" spans="2:10">
      <c r="B15" s="45" t="s">
        <v>32</v>
      </c>
      <c r="C15" s="46">
        <f t="shared" si="1"/>
        <v>8</v>
      </c>
      <c r="D15" s="46">
        <v>7</v>
      </c>
      <c r="E15" s="46">
        <v>0</v>
      </c>
      <c r="F15" s="46">
        <v>1</v>
      </c>
      <c r="G15" s="47">
        <v>0</v>
      </c>
      <c r="H15" s="46"/>
      <c r="I15" s="48" t="s">
        <v>33</v>
      </c>
      <c r="J15" s="49">
        <v>9.0892193308550182E-2</v>
      </c>
    </row>
    <row r="16" spans="2:10" ht="24">
      <c r="B16" s="45" t="s">
        <v>174</v>
      </c>
      <c r="C16" s="46">
        <f t="shared" si="1"/>
        <v>3</v>
      </c>
      <c r="D16" s="46">
        <v>2</v>
      </c>
      <c r="E16" s="46">
        <v>0</v>
      </c>
      <c r="F16" s="46">
        <v>1</v>
      </c>
      <c r="G16" s="47">
        <v>0</v>
      </c>
      <c r="H16" s="46"/>
      <c r="I16" s="48" t="s">
        <v>35</v>
      </c>
      <c r="J16" s="49">
        <v>0.14752168525402726</v>
      </c>
    </row>
    <row r="17" spans="2:10">
      <c r="B17" s="45" t="s">
        <v>36</v>
      </c>
      <c r="C17" s="46">
        <f t="shared" si="1"/>
        <v>21</v>
      </c>
      <c r="D17" s="46">
        <v>16</v>
      </c>
      <c r="E17" s="46">
        <v>0</v>
      </c>
      <c r="F17" s="46">
        <v>4</v>
      </c>
      <c r="G17" s="47">
        <v>1</v>
      </c>
      <c r="H17" s="46"/>
      <c r="I17" s="48" t="s">
        <v>37</v>
      </c>
      <c r="J17" s="49">
        <v>0.370817843866171</v>
      </c>
    </row>
    <row r="18" spans="2:10">
      <c r="B18" s="45" t="s">
        <v>175</v>
      </c>
      <c r="C18" s="46">
        <f t="shared" si="1"/>
        <v>2</v>
      </c>
      <c r="D18" s="46">
        <v>2</v>
      </c>
      <c r="E18" s="46">
        <v>0</v>
      </c>
      <c r="F18" s="46">
        <v>0</v>
      </c>
      <c r="G18" s="47">
        <v>0</v>
      </c>
      <c r="H18" s="46"/>
      <c r="I18" s="39"/>
    </row>
    <row r="19" spans="2:10">
      <c r="B19" s="45" t="s">
        <v>140</v>
      </c>
      <c r="C19" s="46">
        <f t="shared" si="1"/>
        <v>81</v>
      </c>
      <c r="D19" s="46">
        <v>57</v>
      </c>
      <c r="E19" s="46">
        <v>12</v>
      </c>
      <c r="F19" s="46">
        <v>10</v>
      </c>
      <c r="G19" s="47">
        <v>2</v>
      </c>
      <c r="H19" s="46"/>
      <c r="I19" s="39"/>
    </row>
    <row r="20" spans="2:10">
      <c r="B20" s="45" t="s">
        <v>39</v>
      </c>
      <c r="C20" s="46">
        <f t="shared" si="1"/>
        <v>2</v>
      </c>
      <c r="D20" s="46">
        <v>2</v>
      </c>
      <c r="E20" s="46">
        <v>0</v>
      </c>
      <c r="F20" s="46">
        <v>0</v>
      </c>
      <c r="G20" s="47">
        <v>0</v>
      </c>
      <c r="H20" s="46"/>
      <c r="I20" s="39"/>
    </row>
    <row r="21" spans="2:10">
      <c r="B21" s="45" t="s">
        <v>40</v>
      </c>
      <c r="C21" s="46">
        <f t="shared" si="1"/>
        <v>2</v>
      </c>
      <c r="D21" s="46">
        <v>2</v>
      </c>
      <c r="E21" s="46">
        <v>0</v>
      </c>
      <c r="F21" s="46">
        <v>0</v>
      </c>
      <c r="G21" s="47">
        <v>0</v>
      </c>
      <c r="H21" s="46"/>
      <c r="I21" s="39"/>
    </row>
    <row r="22" spans="2:10">
      <c r="B22" s="45" t="s">
        <v>41</v>
      </c>
      <c r="C22" s="46">
        <f t="shared" si="1"/>
        <v>1</v>
      </c>
      <c r="D22" s="46">
        <v>1</v>
      </c>
      <c r="E22" s="46">
        <v>0</v>
      </c>
      <c r="F22" s="46">
        <v>0</v>
      </c>
      <c r="G22" s="47">
        <v>0</v>
      </c>
      <c r="H22" s="46"/>
      <c r="I22" s="39"/>
    </row>
    <row r="23" spans="2:10">
      <c r="B23" s="45" t="s">
        <v>42</v>
      </c>
      <c r="C23" s="46">
        <f t="shared" si="1"/>
        <v>1</v>
      </c>
      <c r="D23" s="46">
        <v>1</v>
      </c>
      <c r="E23" s="46">
        <v>0</v>
      </c>
      <c r="F23" s="46">
        <v>0</v>
      </c>
      <c r="G23" s="47">
        <v>0</v>
      </c>
      <c r="H23" s="46"/>
      <c r="I23" s="39"/>
    </row>
    <row r="24" spans="2:10">
      <c r="B24" s="45" t="s">
        <v>44</v>
      </c>
      <c r="C24" s="46">
        <f t="shared" si="1"/>
        <v>79</v>
      </c>
      <c r="D24" s="46">
        <v>56</v>
      </c>
      <c r="E24" s="46">
        <v>11</v>
      </c>
      <c r="F24" s="46">
        <v>12</v>
      </c>
      <c r="G24" s="47">
        <v>0</v>
      </c>
      <c r="H24" s="46"/>
      <c r="I24" s="39"/>
    </row>
    <row r="25" spans="2:10">
      <c r="B25" s="45" t="s">
        <v>45</v>
      </c>
      <c r="C25" s="46">
        <f t="shared" si="1"/>
        <v>28</v>
      </c>
      <c r="D25" s="46">
        <v>24</v>
      </c>
      <c r="E25" s="46">
        <v>2</v>
      </c>
      <c r="F25" s="46">
        <v>2</v>
      </c>
      <c r="G25" s="47">
        <v>0</v>
      </c>
      <c r="H25" s="46"/>
      <c r="I25" s="39"/>
    </row>
    <row r="26" spans="2:10">
      <c r="B26" s="45" t="s">
        <v>46</v>
      </c>
      <c r="C26" s="46">
        <f t="shared" si="1"/>
        <v>33</v>
      </c>
      <c r="D26" s="46">
        <v>25</v>
      </c>
      <c r="E26" s="46">
        <v>5</v>
      </c>
      <c r="F26" s="46">
        <v>2</v>
      </c>
      <c r="G26" s="47">
        <v>1</v>
      </c>
      <c r="H26" s="46"/>
      <c r="I26" s="39"/>
    </row>
    <row r="27" spans="2:10">
      <c r="B27" s="45" t="s">
        <v>47</v>
      </c>
      <c r="C27" s="46">
        <f t="shared" si="1"/>
        <v>7</v>
      </c>
      <c r="D27" s="46">
        <v>4</v>
      </c>
      <c r="E27" s="46">
        <v>2</v>
      </c>
      <c r="F27" s="46">
        <v>1</v>
      </c>
      <c r="G27" s="47">
        <v>0</v>
      </c>
      <c r="H27" s="46"/>
      <c r="I27" s="39"/>
    </row>
    <row r="28" spans="2:10">
      <c r="B28" s="45" t="s">
        <v>48</v>
      </c>
      <c r="C28" s="46">
        <f t="shared" si="1"/>
        <v>8</v>
      </c>
      <c r="D28" s="46">
        <v>3</v>
      </c>
      <c r="E28" s="46">
        <v>2</v>
      </c>
      <c r="F28" s="46">
        <v>1</v>
      </c>
      <c r="G28" s="47">
        <v>2</v>
      </c>
      <c r="H28" s="46"/>
      <c r="I28" s="39"/>
    </row>
    <row r="29" spans="2:10" ht="24">
      <c r="B29" s="45" t="s">
        <v>49</v>
      </c>
      <c r="C29" s="46">
        <f t="shared" si="1"/>
        <v>2</v>
      </c>
      <c r="D29" s="46">
        <v>2</v>
      </c>
      <c r="E29" s="46">
        <v>0</v>
      </c>
      <c r="F29" s="46">
        <v>0</v>
      </c>
      <c r="G29" s="47">
        <v>0</v>
      </c>
      <c r="H29" s="46"/>
      <c r="I29" s="39"/>
    </row>
    <row r="30" spans="2:10">
      <c r="B30" s="45" t="s">
        <v>50</v>
      </c>
      <c r="C30" s="46">
        <f t="shared" si="1"/>
        <v>12</v>
      </c>
      <c r="D30" s="46">
        <v>9</v>
      </c>
      <c r="E30" s="46">
        <v>0</v>
      </c>
      <c r="F30" s="46">
        <v>3</v>
      </c>
      <c r="G30" s="47">
        <v>0</v>
      </c>
      <c r="H30" s="46"/>
      <c r="I30" s="39"/>
    </row>
    <row r="31" spans="2:10">
      <c r="B31" s="45" t="s">
        <v>51</v>
      </c>
      <c r="C31" s="46">
        <f t="shared" si="1"/>
        <v>13</v>
      </c>
      <c r="D31" s="46">
        <v>10</v>
      </c>
      <c r="E31" s="46">
        <v>1</v>
      </c>
      <c r="F31" s="46">
        <v>2</v>
      </c>
      <c r="G31" s="47">
        <v>0</v>
      </c>
      <c r="H31" s="46"/>
      <c r="I31" s="39"/>
    </row>
    <row r="32" spans="2:10">
      <c r="B32" s="45" t="s">
        <v>29</v>
      </c>
      <c r="C32" s="46">
        <f t="shared" si="1"/>
        <v>886</v>
      </c>
      <c r="D32" s="46">
        <v>624</v>
      </c>
      <c r="E32" s="46">
        <v>124</v>
      </c>
      <c r="F32" s="46">
        <v>104</v>
      </c>
      <c r="G32" s="47">
        <v>34</v>
      </c>
      <c r="H32" s="46"/>
      <c r="I32" s="39"/>
    </row>
    <row r="33" spans="2:14">
      <c r="B33" s="45" t="s">
        <v>19</v>
      </c>
      <c r="C33" s="46">
        <f t="shared" si="1"/>
        <v>225</v>
      </c>
      <c r="D33" s="46">
        <v>123</v>
      </c>
      <c r="E33" s="46">
        <v>60</v>
      </c>
      <c r="F33" s="46">
        <v>28</v>
      </c>
      <c r="G33" s="47">
        <v>14</v>
      </c>
      <c r="H33" s="46"/>
      <c r="I33" s="39"/>
    </row>
    <row r="34" spans="2:14" ht="24">
      <c r="B34" s="45" t="s">
        <v>37</v>
      </c>
      <c r="C34" s="46">
        <f t="shared" si="1"/>
        <v>5985</v>
      </c>
      <c r="D34" s="46">
        <v>3350</v>
      </c>
      <c r="E34" s="46">
        <v>1169</v>
      </c>
      <c r="F34" s="46">
        <v>1016</v>
      </c>
      <c r="G34" s="47">
        <v>450</v>
      </c>
      <c r="H34" s="46"/>
      <c r="I34" s="39"/>
    </row>
    <row r="35" spans="2:14">
      <c r="B35" s="45" t="s">
        <v>52</v>
      </c>
      <c r="C35" s="46">
        <f t="shared" si="1"/>
        <v>24</v>
      </c>
      <c r="D35" s="46">
        <v>10</v>
      </c>
      <c r="E35" s="46">
        <v>4</v>
      </c>
      <c r="F35" s="46">
        <v>10</v>
      </c>
      <c r="G35" s="47">
        <v>0</v>
      </c>
      <c r="H35" s="46"/>
      <c r="I35" s="39"/>
    </row>
    <row r="36" spans="2:14">
      <c r="B36" s="45" t="s">
        <v>53</v>
      </c>
      <c r="C36" s="46">
        <f t="shared" si="1"/>
        <v>121</v>
      </c>
      <c r="D36" s="46">
        <v>90</v>
      </c>
      <c r="E36" s="46">
        <v>19</v>
      </c>
      <c r="F36" s="46">
        <v>8</v>
      </c>
      <c r="G36" s="47">
        <v>4</v>
      </c>
      <c r="H36" s="46"/>
      <c r="I36" s="39"/>
    </row>
    <row r="37" spans="2:14">
      <c r="B37" s="45" t="s">
        <v>54</v>
      </c>
      <c r="C37" s="46">
        <f t="shared" si="1"/>
        <v>13</v>
      </c>
      <c r="D37" s="46">
        <v>7</v>
      </c>
      <c r="E37" s="46">
        <v>2</v>
      </c>
      <c r="F37" s="46">
        <v>4</v>
      </c>
      <c r="G37" s="47">
        <v>0</v>
      </c>
      <c r="H37" s="46"/>
      <c r="I37" s="39"/>
    </row>
    <row r="38" spans="2:14">
      <c r="B38" s="45" t="s">
        <v>55</v>
      </c>
      <c r="C38" s="46">
        <f t="shared" si="1"/>
        <v>70</v>
      </c>
      <c r="D38" s="46">
        <v>26</v>
      </c>
      <c r="E38" s="46">
        <v>27</v>
      </c>
      <c r="F38" s="46">
        <v>16</v>
      </c>
      <c r="G38" s="47">
        <v>1</v>
      </c>
      <c r="H38" s="46"/>
      <c r="I38" s="39"/>
    </row>
    <row r="39" spans="2:14">
      <c r="B39" s="45" t="s">
        <v>33</v>
      </c>
      <c r="C39" s="46">
        <f t="shared" si="1"/>
        <v>1467</v>
      </c>
      <c r="D39" s="46">
        <v>873</v>
      </c>
      <c r="E39" s="46">
        <v>251</v>
      </c>
      <c r="F39" s="46">
        <v>273</v>
      </c>
      <c r="G39" s="47">
        <v>70</v>
      </c>
      <c r="H39" s="46"/>
      <c r="I39" s="39"/>
    </row>
    <row r="40" spans="2:14">
      <c r="B40" s="45" t="s">
        <v>56</v>
      </c>
      <c r="C40" s="46">
        <f t="shared" si="1"/>
        <v>1</v>
      </c>
      <c r="D40" s="46">
        <v>1</v>
      </c>
      <c r="E40" s="46">
        <v>0</v>
      </c>
      <c r="F40" s="46">
        <v>0</v>
      </c>
      <c r="G40" s="47">
        <v>0</v>
      </c>
      <c r="H40" s="46"/>
      <c r="I40" s="39"/>
    </row>
    <row r="41" spans="2:14" ht="24">
      <c r="B41" s="45" t="s">
        <v>57</v>
      </c>
      <c r="C41" s="46">
        <f t="shared" si="1"/>
        <v>5</v>
      </c>
      <c r="D41" s="46">
        <v>4</v>
      </c>
      <c r="E41" s="46">
        <v>1</v>
      </c>
      <c r="F41" s="46">
        <v>0</v>
      </c>
      <c r="G41" s="47">
        <v>0</v>
      </c>
      <c r="H41" s="46"/>
      <c r="I41" s="618" t="s">
        <v>59</v>
      </c>
      <c r="J41" s="618"/>
      <c r="K41" s="618"/>
      <c r="L41" s="618"/>
      <c r="M41" s="618"/>
      <c r="N41" s="618"/>
    </row>
    <row r="42" spans="2:14">
      <c r="B42" s="45" t="s">
        <v>58</v>
      </c>
      <c r="C42" s="46">
        <f t="shared" si="1"/>
        <v>18</v>
      </c>
      <c r="D42" s="46">
        <v>9</v>
      </c>
      <c r="E42" s="46">
        <v>6</v>
      </c>
      <c r="F42" s="46">
        <v>3</v>
      </c>
      <c r="G42" s="47">
        <v>0</v>
      </c>
      <c r="H42" s="46"/>
      <c r="I42" s="39"/>
    </row>
    <row r="43" spans="2:14">
      <c r="B43" s="45" t="s">
        <v>142</v>
      </c>
      <c r="C43" s="46">
        <f t="shared" si="1"/>
        <v>143</v>
      </c>
      <c r="D43" s="46">
        <v>82</v>
      </c>
      <c r="E43" s="46">
        <v>38</v>
      </c>
      <c r="F43" s="46">
        <v>19</v>
      </c>
      <c r="G43" s="47">
        <v>4</v>
      </c>
      <c r="H43" s="46"/>
      <c r="I43" s="39"/>
    </row>
    <row r="44" spans="2:14">
      <c r="B44" s="45" t="s">
        <v>143</v>
      </c>
      <c r="C44" s="46">
        <f t="shared" si="1"/>
        <v>1</v>
      </c>
      <c r="D44" s="46">
        <v>1</v>
      </c>
      <c r="E44" s="46">
        <v>0</v>
      </c>
      <c r="F44" s="46">
        <v>0</v>
      </c>
      <c r="G44" s="47">
        <v>0</v>
      </c>
      <c r="H44" s="46"/>
      <c r="I44" s="39"/>
    </row>
    <row r="45" spans="2:14">
      <c r="B45" s="45" t="s">
        <v>178</v>
      </c>
      <c r="C45" s="46">
        <f t="shared" si="1"/>
        <v>1</v>
      </c>
      <c r="D45" s="46">
        <v>1</v>
      </c>
      <c r="E45" s="46">
        <v>0</v>
      </c>
      <c r="F45" s="46">
        <v>0</v>
      </c>
      <c r="G45" s="47">
        <v>0</v>
      </c>
      <c r="H45" s="46"/>
      <c r="I45" s="39"/>
    </row>
    <row r="46" spans="2:14">
      <c r="B46" s="45" t="s">
        <v>21</v>
      </c>
      <c r="C46" s="46">
        <f t="shared" si="1"/>
        <v>288</v>
      </c>
      <c r="D46" s="46">
        <v>162</v>
      </c>
      <c r="E46" s="46">
        <v>58</v>
      </c>
      <c r="F46" s="46">
        <v>46</v>
      </c>
      <c r="G46" s="47">
        <v>22</v>
      </c>
      <c r="H46" s="46"/>
      <c r="I46" s="39"/>
    </row>
    <row r="47" spans="2:14" ht="24">
      <c r="B47" s="45" t="s">
        <v>61</v>
      </c>
      <c r="C47" s="46">
        <f t="shared" si="1"/>
        <v>28</v>
      </c>
      <c r="D47" s="46">
        <v>15</v>
      </c>
      <c r="E47" s="46">
        <v>6</v>
      </c>
      <c r="F47" s="46">
        <v>7</v>
      </c>
      <c r="G47" s="47">
        <v>0</v>
      </c>
      <c r="H47" s="46"/>
      <c r="I47" s="39"/>
    </row>
    <row r="48" spans="2:14">
      <c r="B48" s="45" t="s">
        <v>62</v>
      </c>
      <c r="C48" s="46">
        <f t="shared" si="1"/>
        <v>15</v>
      </c>
      <c r="D48" s="46">
        <v>9</v>
      </c>
      <c r="E48" s="46">
        <v>0</v>
      </c>
      <c r="F48" s="46">
        <v>5</v>
      </c>
      <c r="G48" s="47">
        <v>1</v>
      </c>
      <c r="H48" s="46"/>
      <c r="I48" s="39"/>
    </row>
    <row r="49" spans="2:9">
      <c r="B49" s="45" t="s">
        <v>63</v>
      </c>
      <c r="C49" s="46">
        <f t="shared" si="1"/>
        <v>39</v>
      </c>
      <c r="D49" s="46">
        <v>29</v>
      </c>
      <c r="E49" s="46">
        <v>2</v>
      </c>
      <c r="F49" s="46">
        <v>8</v>
      </c>
      <c r="G49" s="47">
        <v>0</v>
      </c>
      <c r="H49" s="46"/>
      <c r="I49" s="39"/>
    </row>
    <row r="50" spans="2:9">
      <c r="B50" s="45" t="s">
        <v>64</v>
      </c>
      <c r="C50" s="46">
        <f t="shared" si="1"/>
        <v>159</v>
      </c>
      <c r="D50" s="46">
        <v>86</v>
      </c>
      <c r="E50" s="46">
        <v>32</v>
      </c>
      <c r="F50" s="46">
        <v>37</v>
      </c>
      <c r="G50" s="47">
        <v>4</v>
      </c>
      <c r="H50" s="46"/>
      <c r="I50" s="39"/>
    </row>
    <row r="51" spans="2:9" ht="24">
      <c r="B51" s="45" t="s">
        <v>65</v>
      </c>
      <c r="C51" s="46">
        <f t="shared" si="1"/>
        <v>7</v>
      </c>
      <c r="D51" s="46">
        <v>3</v>
      </c>
      <c r="E51" s="46">
        <v>1</v>
      </c>
      <c r="F51" s="46">
        <v>3</v>
      </c>
      <c r="G51" s="47">
        <v>0</v>
      </c>
      <c r="H51" s="46"/>
      <c r="I51" s="39"/>
    </row>
    <row r="52" spans="2:9">
      <c r="B52" s="45" t="s">
        <v>66</v>
      </c>
      <c r="C52" s="46">
        <f t="shared" si="1"/>
        <v>18</v>
      </c>
      <c r="D52" s="46">
        <v>14</v>
      </c>
      <c r="E52" s="46">
        <v>1</v>
      </c>
      <c r="F52" s="46">
        <v>3</v>
      </c>
      <c r="G52" s="47">
        <v>0</v>
      </c>
      <c r="H52" s="46"/>
      <c r="I52" s="39"/>
    </row>
    <row r="53" spans="2:9">
      <c r="B53" s="45" t="s">
        <v>67</v>
      </c>
      <c r="C53" s="46">
        <f t="shared" si="1"/>
        <v>13</v>
      </c>
      <c r="D53" s="46">
        <v>6</v>
      </c>
      <c r="E53" s="46">
        <v>3</v>
      </c>
      <c r="F53" s="46">
        <v>4</v>
      </c>
      <c r="G53" s="47">
        <v>0</v>
      </c>
      <c r="H53" s="46"/>
      <c r="I53" s="39"/>
    </row>
    <row r="54" spans="2:9">
      <c r="B54" s="45" t="s">
        <v>68</v>
      </c>
      <c r="C54" s="46">
        <f t="shared" si="1"/>
        <v>45</v>
      </c>
      <c r="D54" s="46">
        <v>32</v>
      </c>
      <c r="E54" s="46">
        <v>4</v>
      </c>
      <c r="F54" s="46">
        <v>8</v>
      </c>
      <c r="G54" s="47">
        <v>1</v>
      </c>
      <c r="H54" s="46"/>
      <c r="I54" s="39"/>
    </row>
    <row r="55" spans="2:9">
      <c r="B55" s="45" t="s">
        <v>69</v>
      </c>
      <c r="C55" s="46">
        <f t="shared" si="1"/>
        <v>17</v>
      </c>
      <c r="D55" s="46">
        <v>8</v>
      </c>
      <c r="E55" s="46">
        <v>2</v>
      </c>
      <c r="F55" s="46">
        <v>3</v>
      </c>
      <c r="G55" s="47">
        <v>4</v>
      </c>
      <c r="H55" s="46"/>
      <c r="I55" s="39"/>
    </row>
    <row r="56" spans="2:9">
      <c r="B56" s="45" t="s">
        <v>70</v>
      </c>
      <c r="C56" s="46">
        <f t="shared" si="1"/>
        <v>51</v>
      </c>
      <c r="D56" s="46">
        <v>33</v>
      </c>
      <c r="E56" s="46">
        <v>2</v>
      </c>
      <c r="F56" s="46">
        <v>13</v>
      </c>
      <c r="G56" s="47">
        <v>3</v>
      </c>
      <c r="H56" s="46"/>
      <c r="I56" s="39"/>
    </row>
    <row r="57" spans="2:9" ht="24">
      <c r="B57" s="45" t="s">
        <v>71</v>
      </c>
      <c r="C57" s="46">
        <f t="shared" si="1"/>
        <v>18</v>
      </c>
      <c r="D57" s="46">
        <v>14</v>
      </c>
      <c r="E57" s="46">
        <v>1</v>
      </c>
      <c r="F57" s="46">
        <v>3</v>
      </c>
      <c r="G57" s="47">
        <v>0</v>
      </c>
      <c r="H57" s="46"/>
      <c r="I57" s="39"/>
    </row>
    <row r="58" spans="2:9">
      <c r="B58" s="45" t="s">
        <v>72</v>
      </c>
      <c r="C58" s="46">
        <f t="shared" si="1"/>
        <v>11</v>
      </c>
      <c r="D58" s="46">
        <v>7</v>
      </c>
      <c r="E58" s="46">
        <v>1</v>
      </c>
      <c r="F58" s="46">
        <v>3</v>
      </c>
      <c r="G58" s="47">
        <v>0</v>
      </c>
      <c r="H58" s="46"/>
      <c r="I58" s="39"/>
    </row>
    <row r="59" spans="2:9" ht="16.5" customHeight="1">
      <c r="B59" s="45" t="s">
        <v>146</v>
      </c>
      <c r="C59" s="46">
        <f t="shared" si="1"/>
        <v>1</v>
      </c>
      <c r="D59" s="46">
        <v>0</v>
      </c>
      <c r="E59" s="46">
        <v>0</v>
      </c>
      <c r="F59" s="46">
        <v>1</v>
      </c>
      <c r="G59" s="47">
        <v>0</v>
      </c>
      <c r="H59" s="46"/>
      <c r="I59" s="39"/>
    </row>
    <row r="60" spans="2:9" ht="24">
      <c r="B60" s="45" t="s">
        <v>73</v>
      </c>
      <c r="C60" s="46">
        <f t="shared" si="1"/>
        <v>41</v>
      </c>
      <c r="D60" s="46">
        <v>24</v>
      </c>
      <c r="E60" s="46">
        <v>7</v>
      </c>
      <c r="F60" s="46">
        <v>5</v>
      </c>
      <c r="G60" s="47">
        <v>5</v>
      </c>
      <c r="H60" s="46"/>
      <c r="I60" s="39"/>
    </row>
    <row r="61" spans="2:9" ht="24">
      <c r="B61" s="45" t="s">
        <v>74</v>
      </c>
      <c r="C61" s="46">
        <f t="shared" si="1"/>
        <v>91</v>
      </c>
      <c r="D61" s="46">
        <v>37</v>
      </c>
      <c r="E61" s="46">
        <v>25</v>
      </c>
      <c r="F61" s="46">
        <v>17</v>
      </c>
      <c r="G61" s="47">
        <v>12</v>
      </c>
      <c r="H61" s="46"/>
      <c r="I61" s="39"/>
    </row>
    <row r="62" spans="2:9">
      <c r="B62" s="45" t="s">
        <v>25</v>
      </c>
      <c r="C62" s="46">
        <f t="shared" si="1"/>
        <v>401</v>
      </c>
      <c r="D62" s="46">
        <v>224</v>
      </c>
      <c r="E62" s="46">
        <v>66</v>
      </c>
      <c r="F62" s="46">
        <v>71</v>
      </c>
      <c r="G62" s="47">
        <v>40</v>
      </c>
      <c r="H62" s="46"/>
      <c r="I62" s="39"/>
    </row>
    <row r="63" spans="2:9">
      <c r="B63" s="45" t="s">
        <v>75</v>
      </c>
      <c r="C63" s="46">
        <f t="shared" si="1"/>
        <v>399</v>
      </c>
      <c r="D63" s="46">
        <v>275</v>
      </c>
      <c r="E63" s="46">
        <v>54</v>
      </c>
      <c r="F63" s="46">
        <v>57</v>
      </c>
      <c r="G63" s="47">
        <v>13</v>
      </c>
      <c r="H63" s="46"/>
      <c r="I63" s="39"/>
    </row>
    <row r="64" spans="2:9">
      <c r="B64" s="45" t="s">
        <v>76</v>
      </c>
      <c r="C64" s="46">
        <f t="shared" si="1"/>
        <v>6</v>
      </c>
      <c r="D64" s="46">
        <v>5</v>
      </c>
      <c r="E64" s="46">
        <v>1</v>
      </c>
      <c r="F64" s="46">
        <v>0</v>
      </c>
      <c r="G64" s="47">
        <v>0</v>
      </c>
      <c r="H64" s="46"/>
      <c r="I64" s="39"/>
    </row>
    <row r="65" spans="2:9">
      <c r="B65" s="45" t="s">
        <v>77</v>
      </c>
      <c r="C65" s="46">
        <f t="shared" si="1"/>
        <v>56</v>
      </c>
      <c r="D65" s="46">
        <v>27</v>
      </c>
      <c r="E65" s="46">
        <v>13</v>
      </c>
      <c r="F65" s="46">
        <v>8</v>
      </c>
      <c r="G65" s="47">
        <v>8</v>
      </c>
      <c r="H65" s="46"/>
      <c r="I65" s="39"/>
    </row>
    <row r="66" spans="2:9">
      <c r="B66" s="45" t="s">
        <v>147</v>
      </c>
      <c r="C66" s="46">
        <f t="shared" si="1"/>
        <v>5</v>
      </c>
      <c r="D66" s="46">
        <v>2</v>
      </c>
      <c r="E66" s="46">
        <v>1</v>
      </c>
      <c r="F66" s="46">
        <v>2</v>
      </c>
      <c r="G66" s="47">
        <v>0</v>
      </c>
      <c r="H66" s="46"/>
      <c r="I66" s="39"/>
    </row>
    <row r="67" spans="2:9">
      <c r="B67" s="45" t="s">
        <v>148</v>
      </c>
      <c r="C67" s="46">
        <f t="shared" si="1"/>
        <v>6</v>
      </c>
      <c r="D67" s="46">
        <v>2</v>
      </c>
      <c r="E67" s="46">
        <v>3</v>
      </c>
      <c r="F67" s="46">
        <v>0</v>
      </c>
      <c r="G67" s="47">
        <v>1</v>
      </c>
      <c r="H67" s="46"/>
      <c r="I67" s="39"/>
    </row>
    <row r="68" spans="2:9">
      <c r="B68" s="45" t="s">
        <v>197</v>
      </c>
      <c r="C68" s="46">
        <f t="shared" si="1"/>
        <v>2381</v>
      </c>
      <c r="D68" s="46">
        <v>1335</v>
      </c>
      <c r="E68" s="46">
        <v>404</v>
      </c>
      <c r="F68" s="46">
        <v>401</v>
      </c>
      <c r="G68" s="47">
        <v>241</v>
      </c>
      <c r="H68" s="46"/>
      <c r="I68" s="39"/>
    </row>
    <row r="69" spans="2:9">
      <c r="B69" s="45" t="s">
        <v>80</v>
      </c>
      <c r="C69" s="46">
        <f t="shared" si="1"/>
        <v>196</v>
      </c>
      <c r="D69" s="46">
        <v>120</v>
      </c>
      <c r="E69" s="46">
        <v>31</v>
      </c>
      <c r="F69" s="46">
        <v>39</v>
      </c>
      <c r="G69" s="47">
        <v>6</v>
      </c>
      <c r="H69" s="46"/>
      <c r="I69" s="39"/>
    </row>
    <row r="70" spans="2:9">
      <c r="B70" s="45" t="s">
        <v>27</v>
      </c>
      <c r="C70" s="46">
        <f t="shared" si="1"/>
        <v>399</v>
      </c>
      <c r="D70" s="46">
        <v>239</v>
      </c>
      <c r="E70" s="46">
        <v>85</v>
      </c>
      <c r="F70" s="46">
        <v>45</v>
      </c>
      <c r="G70" s="47">
        <v>30</v>
      </c>
      <c r="H70" s="46"/>
      <c r="I70" s="39"/>
    </row>
    <row r="71" spans="2:9">
      <c r="B71" s="45" t="s">
        <v>23</v>
      </c>
      <c r="C71" s="46">
        <f t="shared" si="1"/>
        <v>267</v>
      </c>
      <c r="D71" s="46">
        <v>151</v>
      </c>
      <c r="E71" s="46">
        <v>47</v>
      </c>
      <c r="F71" s="46">
        <v>61</v>
      </c>
      <c r="G71" s="47">
        <v>8</v>
      </c>
      <c r="H71" s="46"/>
      <c r="I71" s="39"/>
    </row>
    <row r="72" spans="2:9">
      <c r="B72" s="45" t="s">
        <v>31</v>
      </c>
      <c r="C72" s="46">
        <f t="shared" ref="C72:C73" si="2">+SUM(D72:G72)</f>
        <v>1198</v>
      </c>
      <c r="D72" s="46">
        <v>714</v>
      </c>
      <c r="E72" s="46">
        <v>208</v>
      </c>
      <c r="F72" s="46">
        <v>204</v>
      </c>
      <c r="G72" s="47">
        <v>72</v>
      </c>
      <c r="H72" s="46"/>
      <c r="I72" s="39"/>
    </row>
    <row r="73" spans="2:9" ht="15.75" thickBot="1">
      <c r="B73" s="187" t="s">
        <v>81</v>
      </c>
      <c r="C73" s="51">
        <f t="shared" si="2"/>
        <v>501</v>
      </c>
      <c r="D73" s="51">
        <v>337</v>
      </c>
      <c r="E73" s="51">
        <v>43</v>
      </c>
      <c r="F73" s="51">
        <v>95</v>
      </c>
      <c r="G73" s="52">
        <v>26</v>
      </c>
      <c r="H73" s="46"/>
      <c r="I73" s="39"/>
    </row>
    <row r="74" spans="2:9" ht="8.25" customHeight="1"/>
    <row r="75" spans="2:9" ht="19.5" customHeight="1">
      <c r="B75" s="618" t="s">
        <v>82</v>
      </c>
      <c r="C75" s="618"/>
      <c r="D75" s="618"/>
      <c r="E75" s="618"/>
      <c r="F75" s="618"/>
      <c r="G75" s="618"/>
      <c r="H75" s="223"/>
    </row>
    <row r="76" spans="2:9">
      <c r="B76" s="618" t="s">
        <v>59</v>
      </c>
      <c r="C76" s="618"/>
      <c r="D76" s="618"/>
      <c r="E76" s="618"/>
      <c r="F76" s="618"/>
      <c r="G76" s="618"/>
    </row>
  </sheetData>
  <mergeCells count="8">
    <mergeCell ref="I41:N41"/>
    <mergeCell ref="B75:G75"/>
    <mergeCell ref="B76:G76"/>
    <mergeCell ref="B1:G1"/>
    <mergeCell ref="B2:G2"/>
    <mergeCell ref="B4:B5"/>
    <mergeCell ref="C4:C5"/>
    <mergeCell ref="D4:G4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B1:O38"/>
  <sheetViews>
    <sheetView showGridLines="0" workbookViewId="0">
      <selection activeCell="E21" sqref="E21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8">
      <c r="B1" s="615" t="s">
        <v>402</v>
      </c>
      <c r="C1" s="615"/>
      <c r="D1" s="615"/>
      <c r="E1" s="615"/>
      <c r="F1" s="615"/>
      <c r="G1" s="615"/>
    </row>
    <row r="2" spans="2:8">
      <c r="B2" s="619" t="s">
        <v>198</v>
      </c>
      <c r="C2" s="619"/>
      <c r="D2" s="619"/>
      <c r="E2" s="619"/>
      <c r="F2" s="619"/>
      <c r="G2" s="619"/>
    </row>
    <row r="3" spans="2:8" ht="15.75" thickBot="1"/>
    <row r="4" spans="2:8" ht="15.75" thickBot="1">
      <c r="B4" s="686" t="s">
        <v>84</v>
      </c>
      <c r="C4" s="688" t="s">
        <v>9</v>
      </c>
      <c r="D4" s="693" t="s">
        <v>6</v>
      </c>
      <c r="E4" s="690"/>
      <c r="F4" s="691"/>
      <c r="G4" s="692"/>
      <c r="H4" s="66"/>
    </row>
    <row r="5" spans="2:8" ht="15.75" thickBot="1">
      <c r="B5" s="687"/>
      <c r="C5" s="689"/>
      <c r="D5" s="229" t="s">
        <v>187</v>
      </c>
      <c r="E5" s="230" t="s">
        <v>192</v>
      </c>
      <c r="F5" s="230" t="s">
        <v>193</v>
      </c>
      <c r="G5" s="231" t="s">
        <v>194</v>
      </c>
      <c r="H5" s="66"/>
    </row>
    <row r="6" spans="2:8">
      <c r="B6" s="67" t="s">
        <v>9</v>
      </c>
      <c r="C6" s="42">
        <f>+SUM(D6:G6)</f>
        <v>16140</v>
      </c>
      <c r="D6" s="42">
        <f>+SUM(D7:D9)</f>
        <v>9471</v>
      </c>
      <c r="E6" s="42">
        <f>+SUM(E7:E9)</f>
        <v>2879</v>
      </c>
      <c r="F6" s="42">
        <f>+SUM(F7:F9)</f>
        <v>2707</v>
      </c>
      <c r="G6" s="43">
        <f>+SUM(G7:G9)</f>
        <v>1083</v>
      </c>
      <c r="H6" s="66"/>
    </row>
    <row r="7" spans="2:8" ht="15.75" customHeight="1">
      <c r="B7" s="232" t="s">
        <v>85</v>
      </c>
      <c r="C7" s="69">
        <f>+SUM(D7:G7)</f>
        <v>14556</v>
      </c>
      <c r="D7" s="69">
        <v>8667</v>
      </c>
      <c r="E7" s="69">
        <v>2414</v>
      </c>
      <c r="F7" s="69">
        <v>2454</v>
      </c>
      <c r="G7" s="70">
        <v>1021</v>
      </c>
      <c r="H7" s="233"/>
    </row>
    <row r="8" spans="2:8">
      <c r="B8" s="232" t="s">
        <v>86</v>
      </c>
      <c r="C8" s="69">
        <f>+SUM(D8:G8)</f>
        <v>1245</v>
      </c>
      <c r="D8" s="69">
        <v>582</v>
      </c>
      <c r="E8" s="69">
        <v>428</v>
      </c>
      <c r="F8" s="69">
        <v>207</v>
      </c>
      <c r="G8" s="70">
        <v>28</v>
      </c>
      <c r="H8" s="66"/>
    </row>
    <row r="9" spans="2:8" ht="15.75" thickBot="1">
      <c r="B9" s="234" t="s">
        <v>87</v>
      </c>
      <c r="C9" s="72">
        <f>+SUM(D9:G9)</f>
        <v>339</v>
      </c>
      <c r="D9" s="72">
        <v>222</v>
      </c>
      <c r="E9" s="72">
        <v>37</v>
      </c>
      <c r="F9" s="72">
        <v>46</v>
      </c>
      <c r="G9" s="73">
        <v>34</v>
      </c>
      <c r="H9" s="66"/>
    </row>
    <row r="10" spans="2:8" ht="8.25" customHeight="1"/>
    <row r="11" spans="2:8" ht="22.5" customHeight="1">
      <c r="B11" s="628"/>
      <c r="C11" s="628"/>
      <c r="D11" s="628"/>
      <c r="E11" s="628"/>
      <c r="F11" s="628"/>
      <c r="G11" s="628"/>
    </row>
    <row r="12" spans="2:8">
      <c r="B12" s="75"/>
    </row>
    <row r="13" spans="2:8">
      <c r="B13" s="75"/>
    </row>
    <row r="14" spans="2:8">
      <c r="B14" s="77"/>
      <c r="C14" s="220" t="s">
        <v>9</v>
      </c>
      <c r="D14" s="219" t="s">
        <v>187</v>
      </c>
      <c r="E14" s="220" t="s">
        <v>192</v>
      </c>
      <c r="F14" s="220" t="s">
        <v>193</v>
      </c>
      <c r="G14" s="235" t="s">
        <v>194</v>
      </c>
    </row>
    <row r="15" spans="2:8">
      <c r="B15" s="81" t="s">
        <v>9</v>
      </c>
      <c r="C15" s="236">
        <f>+SUM(C16:C18)</f>
        <v>1</v>
      </c>
      <c r="D15" s="236">
        <f t="shared" ref="D15:G15" si="0">+SUM(D16:D18)</f>
        <v>1</v>
      </c>
      <c r="E15" s="236">
        <f t="shared" si="0"/>
        <v>1</v>
      </c>
      <c r="F15" s="236">
        <f t="shared" si="0"/>
        <v>1</v>
      </c>
      <c r="G15" s="236">
        <f t="shared" si="0"/>
        <v>1</v>
      </c>
    </row>
    <row r="16" spans="2:8">
      <c r="B16" s="81" t="s">
        <v>85</v>
      </c>
      <c r="C16" s="84">
        <f>+C7/$C$6</f>
        <v>0.90185873605947953</v>
      </c>
      <c r="D16" s="84">
        <f>+D7/$D$6</f>
        <v>0.91510928096293953</v>
      </c>
      <c r="E16" s="84">
        <f>+E7/$E$6</f>
        <v>0.83848558527266415</v>
      </c>
      <c r="F16" s="84">
        <f>+F7/$F$6</f>
        <v>0.90653860362024385</v>
      </c>
      <c r="G16" s="84">
        <f>+G7/$G$6</f>
        <v>0.94275161588180978</v>
      </c>
    </row>
    <row r="17" spans="2:15">
      <c r="B17" s="81" t="s">
        <v>86</v>
      </c>
      <c r="C17" s="84">
        <f>+C8/$C$6</f>
        <v>7.7137546468401486E-2</v>
      </c>
      <c r="D17" s="84">
        <f>+D8/$D$6</f>
        <v>6.1450744377573648E-2</v>
      </c>
      <c r="E17" s="84">
        <f>+E8/$E$6</f>
        <v>0.14866273011462314</v>
      </c>
      <c r="F17" s="84">
        <f>+F8/$F$6</f>
        <v>7.6468415219800523E-2</v>
      </c>
      <c r="G17" s="84">
        <f>+G8/$G$6</f>
        <v>2.5854108956602031E-2</v>
      </c>
    </row>
    <row r="18" spans="2:15">
      <c r="B18" s="81" t="s">
        <v>87</v>
      </c>
      <c r="C18" s="84">
        <f>+C9/$C$6</f>
        <v>2.100371747211896E-2</v>
      </c>
      <c r="D18" s="84">
        <f>+D9/$D$6</f>
        <v>2.3439974659486856E-2</v>
      </c>
      <c r="E18" s="84">
        <f>+E9/$E$6</f>
        <v>1.2851684612712747E-2</v>
      </c>
      <c r="F18" s="84">
        <f>+F9/$F$6</f>
        <v>1.6992981159955671E-2</v>
      </c>
      <c r="G18" s="84">
        <f>+G9/$G$6</f>
        <v>3.139427516158818E-2</v>
      </c>
    </row>
    <row r="22" spans="2:15" ht="8.25" customHeight="1"/>
    <row r="23" spans="2:15" ht="23.25" customHeight="1">
      <c r="J23" s="628"/>
      <c r="K23" s="628"/>
      <c r="L23" s="628"/>
      <c r="M23" s="628"/>
      <c r="N23" s="628"/>
      <c r="O23" s="628"/>
    </row>
    <row r="38" spans="2:7" ht="24.75" customHeight="1">
      <c r="B38" s="618"/>
      <c r="C38" s="618"/>
      <c r="D38" s="618"/>
      <c r="E38" s="618"/>
      <c r="F38" s="618"/>
      <c r="G38" s="618"/>
    </row>
  </sheetData>
  <mergeCells count="8">
    <mergeCell ref="J23:O23"/>
    <mergeCell ref="B38:G38"/>
    <mergeCell ref="B1:G1"/>
    <mergeCell ref="B2:G2"/>
    <mergeCell ref="B4:B5"/>
    <mergeCell ref="C4:C5"/>
    <mergeCell ref="D4:G4"/>
    <mergeCell ref="B11:G11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B1:O80"/>
  <sheetViews>
    <sheetView showGridLines="0" workbookViewId="0">
      <selection activeCell="J24" sqref="J24"/>
    </sheetView>
  </sheetViews>
  <sheetFormatPr baseColWidth="10" defaultRowHeight="15"/>
  <cols>
    <col min="2" max="2" width="20.140625" style="53" customWidth="1"/>
    <col min="3" max="3" width="13" style="53" customWidth="1"/>
    <col min="4" max="7" width="13.5703125" customWidth="1"/>
  </cols>
  <sheetData>
    <row r="1" spans="2:9">
      <c r="B1" s="615" t="s">
        <v>403</v>
      </c>
      <c r="C1" s="615"/>
      <c r="D1" s="615"/>
      <c r="E1" s="615"/>
      <c r="F1" s="615"/>
      <c r="G1" s="615"/>
    </row>
    <row r="2" spans="2:9">
      <c r="B2" s="619" t="s">
        <v>199</v>
      </c>
      <c r="C2" s="619"/>
      <c r="D2" s="619"/>
      <c r="E2" s="619"/>
      <c r="F2" s="619"/>
      <c r="G2" s="619"/>
      <c r="H2" s="101"/>
      <c r="I2" s="102"/>
    </row>
    <row r="3" spans="2:9" ht="15.75" thickBot="1">
      <c r="B3" s="634"/>
      <c r="C3" s="634"/>
      <c r="D3" s="634"/>
      <c r="E3" s="634"/>
      <c r="F3" s="634"/>
      <c r="G3" s="634"/>
      <c r="H3" s="634"/>
      <c r="I3" s="102"/>
    </row>
    <row r="4" spans="2:9" ht="15.75" thickBot="1">
      <c r="B4" s="686" t="s">
        <v>89</v>
      </c>
      <c r="C4" s="688" t="s">
        <v>9</v>
      </c>
      <c r="D4" s="693" t="s">
        <v>6</v>
      </c>
      <c r="E4" s="690"/>
      <c r="F4" s="691"/>
      <c r="G4" s="692"/>
      <c r="I4" s="102"/>
    </row>
    <row r="5" spans="2:9" ht="15.75" thickBot="1">
      <c r="B5" s="687"/>
      <c r="C5" s="689"/>
      <c r="D5" s="229" t="s">
        <v>187</v>
      </c>
      <c r="E5" s="230" t="s">
        <v>192</v>
      </c>
      <c r="F5" s="230" t="s">
        <v>193</v>
      </c>
      <c r="G5" s="231" t="s">
        <v>194</v>
      </c>
      <c r="I5" s="102"/>
    </row>
    <row r="6" spans="2:9" ht="16.5" customHeight="1">
      <c r="B6" s="67" t="s">
        <v>9</v>
      </c>
      <c r="C6" s="103">
        <f t="shared" ref="C6" si="0">+SUM(D6:G6)</f>
        <v>16140</v>
      </c>
      <c r="D6" s="103">
        <f>+SUM(D7:D17)</f>
        <v>9471</v>
      </c>
      <c r="E6" s="103">
        <f>+SUM(E7:E17)</f>
        <v>2879</v>
      </c>
      <c r="F6" s="103">
        <f t="shared" ref="F6:G6" si="1">+SUM(F7:F17)</f>
        <v>2707</v>
      </c>
      <c r="G6" s="104">
        <f t="shared" si="1"/>
        <v>1083</v>
      </c>
      <c r="I6" s="102"/>
    </row>
    <row r="7" spans="2:9" ht="18.75" customHeight="1">
      <c r="B7" s="68" t="s">
        <v>90</v>
      </c>
      <c r="C7" s="106">
        <f>+SUM(D7:G7)</f>
        <v>10419</v>
      </c>
      <c r="D7" s="106">
        <v>5844</v>
      </c>
      <c r="E7" s="106">
        <v>1955</v>
      </c>
      <c r="F7" s="106">
        <v>1860</v>
      </c>
      <c r="G7" s="107">
        <v>760</v>
      </c>
      <c r="I7" s="102"/>
    </row>
    <row r="8" spans="2:9" ht="18.75" customHeight="1">
      <c r="B8" s="68" t="s">
        <v>91</v>
      </c>
      <c r="C8" s="106">
        <f t="shared" ref="C8:C17" si="2">+SUM(D8:G8)</f>
        <v>3516</v>
      </c>
      <c r="D8" s="106">
        <v>2175</v>
      </c>
      <c r="E8" s="106">
        <v>656</v>
      </c>
      <c r="F8" s="106">
        <v>466</v>
      </c>
      <c r="G8" s="107">
        <v>219</v>
      </c>
      <c r="I8" s="102"/>
    </row>
    <row r="9" spans="2:9" ht="18.75" customHeight="1">
      <c r="B9" s="68" t="s">
        <v>92</v>
      </c>
      <c r="C9" s="106">
        <f t="shared" si="2"/>
        <v>1241</v>
      </c>
      <c r="D9" s="106">
        <v>812</v>
      </c>
      <c r="E9" s="106">
        <v>176</v>
      </c>
      <c r="F9" s="106">
        <v>201</v>
      </c>
      <c r="G9" s="107">
        <v>52</v>
      </c>
      <c r="I9" s="102"/>
    </row>
    <row r="10" spans="2:9" ht="18.75" customHeight="1">
      <c r="B10" s="68" t="s">
        <v>93</v>
      </c>
      <c r="C10" s="106">
        <f t="shared" si="2"/>
        <v>215</v>
      </c>
      <c r="D10" s="106">
        <v>160</v>
      </c>
      <c r="E10" s="106">
        <v>12</v>
      </c>
      <c r="F10" s="106">
        <v>22</v>
      </c>
      <c r="G10" s="107">
        <v>21</v>
      </c>
      <c r="I10" s="102"/>
    </row>
    <row r="11" spans="2:9" ht="18.75" customHeight="1">
      <c r="B11" s="68" t="s">
        <v>94</v>
      </c>
      <c r="C11" s="106">
        <f t="shared" si="2"/>
        <v>107</v>
      </c>
      <c r="D11" s="106">
        <v>44</v>
      </c>
      <c r="E11" s="106">
        <v>21</v>
      </c>
      <c r="F11" s="106">
        <v>41</v>
      </c>
      <c r="G11" s="107">
        <v>1</v>
      </c>
      <c r="I11" s="102"/>
    </row>
    <row r="12" spans="2:9" ht="18.75" customHeight="1">
      <c r="B12" s="68" t="s">
        <v>95</v>
      </c>
      <c r="C12" s="106">
        <f t="shared" si="2"/>
        <v>77</v>
      </c>
      <c r="D12" s="106">
        <v>66</v>
      </c>
      <c r="E12" s="106">
        <v>4</v>
      </c>
      <c r="F12" s="106">
        <v>7</v>
      </c>
      <c r="G12" s="107">
        <v>0</v>
      </c>
      <c r="I12" s="102"/>
    </row>
    <row r="13" spans="2:9" ht="18.75" customHeight="1">
      <c r="B13" s="68" t="s">
        <v>96</v>
      </c>
      <c r="C13" s="106">
        <f t="shared" si="2"/>
        <v>33</v>
      </c>
      <c r="D13" s="106">
        <v>15</v>
      </c>
      <c r="E13" s="106">
        <v>7</v>
      </c>
      <c r="F13" s="106">
        <v>11</v>
      </c>
      <c r="G13" s="107">
        <v>0</v>
      </c>
      <c r="I13" s="102"/>
    </row>
    <row r="14" spans="2:9" ht="18.75" customHeight="1">
      <c r="B14" s="68" t="s">
        <v>97</v>
      </c>
      <c r="C14" s="106">
        <f t="shared" si="2"/>
        <v>6</v>
      </c>
      <c r="D14" s="106">
        <v>4</v>
      </c>
      <c r="E14" s="106">
        <v>0</v>
      </c>
      <c r="F14" s="106">
        <v>2</v>
      </c>
      <c r="G14" s="107">
        <v>0</v>
      </c>
      <c r="I14" s="102"/>
    </row>
    <row r="15" spans="2:9" ht="18.75" customHeight="1">
      <c r="B15" s="68" t="s">
        <v>98</v>
      </c>
      <c r="C15" s="106">
        <f t="shared" si="2"/>
        <v>1</v>
      </c>
      <c r="D15" s="106">
        <v>1</v>
      </c>
      <c r="E15" s="106">
        <v>0</v>
      </c>
      <c r="F15" s="106">
        <v>0</v>
      </c>
      <c r="G15" s="107">
        <v>0</v>
      </c>
      <c r="I15" s="102"/>
    </row>
    <row r="16" spans="2:9" ht="18.75" customHeight="1">
      <c r="B16" s="68" t="s">
        <v>99</v>
      </c>
      <c r="C16" s="106">
        <f t="shared" si="2"/>
        <v>5</v>
      </c>
      <c r="D16" s="106">
        <v>4</v>
      </c>
      <c r="E16" s="106">
        <v>1</v>
      </c>
      <c r="F16" s="106">
        <v>0</v>
      </c>
      <c r="G16" s="107">
        <v>0</v>
      </c>
      <c r="I16" s="102"/>
    </row>
    <row r="17" spans="2:15" ht="15.75" thickBot="1">
      <c r="B17" s="71" t="s">
        <v>81</v>
      </c>
      <c r="C17" s="109">
        <f t="shared" si="2"/>
        <v>520</v>
      </c>
      <c r="D17" s="109">
        <v>346</v>
      </c>
      <c r="E17" s="109">
        <v>47</v>
      </c>
      <c r="F17" s="109">
        <v>97</v>
      </c>
      <c r="G17" s="110">
        <v>30</v>
      </c>
      <c r="I17" s="102"/>
    </row>
    <row r="18" spans="2:15" ht="9" customHeight="1">
      <c r="I18" s="102"/>
    </row>
    <row r="19" spans="2:15" ht="24.75" customHeight="1">
      <c r="B19" s="618" t="s">
        <v>82</v>
      </c>
      <c r="C19" s="618"/>
      <c r="D19" s="618"/>
      <c r="E19" s="618"/>
      <c r="F19" s="618"/>
      <c r="G19" s="618"/>
      <c r="J19" s="618" t="s">
        <v>82</v>
      </c>
      <c r="K19" s="618"/>
      <c r="L19" s="618"/>
      <c r="M19" s="618"/>
      <c r="N19" s="618"/>
      <c r="O19" s="618"/>
    </row>
    <row r="22" spans="2:15" ht="15.75" thickBot="1"/>
    <row r="23" spans="2:15">
      <c r="B23" s="629" t="s">
        <v>89</v>
      </c>
      <c r="C23" s="631" t="s">
        <v>9</v>
      </c>
    </row>
    <row r="24" spans="2:15">
      <c r="B24" s="630"/>
      <c r="C24" s="632"/>
    </row>
    <row r="25" spans="2:15">
      <c r="B25" s="111" t="s">
        <v>9</v>
      </c>
      <c r="C25" s="112">
        <f>+C6/$C$6</f>
        <v>1</v>
      </c>
    </row>
    <row r="26" spans="2:15">
      <c r="B26" s="113" t="s">
        <v>81</v>
      </c>
      <c r="C26" s="114">
        <v>3.2218091697645598E-2</v>
      </c>
    </row>
    <row r="27" spans="2:15">
      <c r="B27" s="113" t="s">
        <v>99</v>
      </c>
      <c r="C27" s="114">
        <v>3.0978934324659232E-4</v>
      </c>
    </row>
    <row r="28" spans="2:15">
      <c r="B28" s="113" t="s">
        <v>98</v>
      </c>
      <c r="C28" s="114">
        <v>6.1957868649318467E-5</v>
      </c>
    </row>
    <row r="29" spans="2:15">
      <c r="B29" s="113" t="s">
        <v>97</v>
      </c>
      <c r="C29" s="114">
        <v>3.7174721189591077E-4</v>
      </c>
    </row>
    <row r="30" spans="2:15">
      <c r="B30" s="113" t="s">
        <v>96</v>
      </c>
      <c r="C30" s="114">
        <v>2.0446096654275093E-3</v>
      </c>
    </row>
    <row r="31" spans="2:15" ht="17.25" customHeight="1">
      <c r="B31" s="113" t="s">
        <v>95</v>
      </c>
      <c r="C31" s="114">
        <v>4.7707558859975217E-3</v>
      </c>
    </row>
    <row r="32" spans="2:15">
      <c r="B32" s="113" t="s">
        <v>94</v>
      </c>
      <c r="C32" s="114">
        <v>6.6294919454770755E-3</v>
      </c>
    </row>
    <row r="33" spans="2:10">
      <c r="B33" s="113" t="s">
        <v>93</v>
      </c>
      <c r="C33" s="114">
        <v>1.332094175960347E-2</v>
      </c>
    </row>
    <row r="34" spans="2:10">
      <c r="B34" s="113" t="s">
        <v>92</v>
      </c>
      <c r="C34" s="114">
        <v>7.6889714993804217E-2</v>
      </c>
    </row>
    <row r="35" spans="2:10">
      <c r="B35" s="113" t="s">
        <v>91</v>
      </c>
      <c r="C35" s="114">
        <v>0.21784386617100371</v>
      </c>
    </row>
    <row r="36" spans="2:10">
      <c r="B36" s="113" t="s">
        <v>90</v>
      </c>
      <c r="C36" s="114">
        <v>0.64553903345724906</v>
      </c>
    </row>
    <row r="38" spans="2:10">
      <c r="J38" s="75"/>
    </row>
    <row r="39" spans="2:10">
      <c r="B39"/>
      <c r="C39"/>
    </row>
    <row r="40" spans="2:10">
      <c r="B40"/>
      <c r="C40"/>
    </row>
    <row r="41" spans="2:10">
      <c r="B41"/>
      <c r="C41"/>
    </row>
    <row r="42" spans="2:10">
      <c r="B42"/>
      <c r="C42"/>
    </row>
    <row r="43" spans="2:10">
      <c r="B43"/>
      <c r="C43"/>
    </row>
    <row r="44" spans="2:10">
      <c r="B44"/>
      <c r="C44"/>
    </row>
    <row r="45" spans="2:10">
      <c r="B45"/>
      <c r="C45"/>
    </row>
    <row r="46" spans="2:10">
      <c r="B46"/>
      <c r="C46"/>
    </row>
    <row r="47" spans="2:10">
      <c r="B47"/>
      <c r="C47"/>
    </row>
    <row r="48" spans="2:10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</sheetData>
  <mergeCells count="10">
    <mergeCell ref="J19:O19"/>
    <mergeCell ref="B23:B24"/>
    <mergeCell ref="C23:C24"/>
    <mergeCell ref="B19:G19"/>
    <mergeCell ref="B1:G1"/>
    <mergeCell ref="B2:G2"/>
    <mergeCell ref="B3:H3"/>
    <mergeCell ref="B4:B5"/>
    <mergeCell ref="C4:C5"/>
    <mergeCell ref="D4:G4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8:L9"/>
  <sheetViews>
    <sheetView workbookViewId="0">
      <selection activeCell="N16" sqref="N16"/>
    </sheetView>
  </sheetViews>
  <sheetFormatPr baseColWidth="10" defaultRowHeight="15"/>
  <cols>
    <col min="1" max="16384" width="11.42578125" style="1"/>
  </cols>
  <sheetData>
    <row r="8" spans="6:12" ht="59.25">
      <c r="F8" s="613" t="s">
        <v>4</v>
      </c>
      <c r="G8" s="613"/>
      <c r="H8" s="613"/>
      <c r="I8" s="613"/>
      <c r="J8" s="613"/>
      <c r="K8" s="613"/>
      <c r="L8" s="613"/>
    </row>
    <row r="9" spans="6:12" ht="61.5">
      <c r="F9" s="8"/>
      <c r="G9" s="614" t="s">
        <v>188</v>
      </c>
      <c r="H9" s="614"/>
      <c r="I9" s="614"/>
      <c r="J9" s="614"/>
      <c r="K9" s="614"/>
      <c r="L9" s="8"/>
    </row>
  </sheetData>
  <mergeCells count="2">
    <mergeCell ref="F8:L8"/>
    <mergeCell ref="G9:K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B2:I21"/>
  <sheetViews>
    <sheetView showGridLines="0" workbookViewId="0">
      <selection activeCell="G5" sqref="G5"/>
    </sheetView>
  </sheetViews>
  <sheetFormatPr baseColWidth="10" defaultRowHeight="15"/>
  <cols>
    <col min="2" max="2" width="25.140625" customWidth="1"/>
    <col min="3" max="4" width="20.5703125" customWidth="1"/>
  </cols>
  <sheetData>
    <row r="2" spans="2:9">
      <c r="B2" s="615" t="s">
        <v>404</v>
      </c>
      <c r="C2" s="615"/>
      <c r="D2" s="615"/>
    </row>
    <row r="3" spans="2:9" ht="21.75" customHeight="1">
      <c r="B3" s="616" t="s">
        <v>200</v>
      </c>
      <c r="C3" s="616"/>
      <c r="D3" s="616"/>
    </row>
    <row r="4" spans="2:9" ht="15.75" thickBot="1">
      <c r="B4" s="9"/>
      <c r="C4" s="9"/>
      <c r="D4" s="9"/>
      <c r="E4" s="10"/>
    </row>
    <row r="5" spans="2:9" ht="15.75" thickBot="1">
      <c r="B5" s="225" t="s">
        <v>6</v>
      </c>
      <c r="C5" s="237" t="s">
        <v>7</v>
      </c>
      <c r="D5" s="238" t="s">
        <v>8</v>
      </c>
      <c r="E5" s="10"/>
    </row>
    <row r="6" spans="2:9" ht="19.5" customHeight="1">
      <c r="B6" s="128" t="s">
        <v>9</v>
      </c>
      <c r="C6" s="129">
        <v>8525</v>
      </c>
      <c r="D6" s="130">
        <f>+SUM(D7:D10)</f>
        <v>1</v>
      </c>
    </row>
    <row r="7" spans="2:9" ht="19.5" customHeight="1">
      <c r="B7" s="131" t="s">
        <v>201</v>
      </c>
      <c r="C7" s="132">
        <v>4480</v>
      </c>
      <c r="D7" s="133">
        <f>C7/$C$6</f>
        <v>0.52551319648093842</v>
      </c>
    </row>
    <row r="8" spans="2:9" ht="19.5" customHeight="1">
      <c r="B8" s="131" t="s">
        <v>202</v>
      </c>
      <c r="C8" s="132">
        <v>2194</v>
      </c>
      <c r="D8" s="133">
        <f>C8/$C$6</f>
        <v>0.25736070381231674</v>
      </c>
    </row>
    <row r="9" spans="2:9" ht="19.5" customHeight="1">
      <c r="B9" s="239" t="s">
        <v>203</v>
      </c>
      <c r="C9" s="240">
        <v>945</v>
      </c>
      <c r="D9" s="241">
        <f>C9/$C$6</f>
        <v>0.11085043988269795</v>
      </c>
    </row>
    <row r="10" spans="2:9" ht="15.75" thickBot="1">
      <c r="B10" s="134" t="s">
        <v>204</v>
      </c>
      <c r="C10" s="135">
        <v>906</v>
      </c>
      <c r="D10" s="136">
        <f>C10/$C$6</f>
        <v>0.10627565982404692</v>
      </c>
    </row>
    <row r="14" spans="2:9">
      <c r="B14" s="615" t="s">
        <v>405</v>
      </c>
      <c r="C14" s="615"/>
      <c r="D14" s="615"/>
      <c r="E14" s="615"/>
      <c r="F14" s="615"/>
      <c r="G14" s="615"/>
      <c r="H14" s="615"/>
      <c r="I14" s="615"/>
    </row>
    <row r="15" spans="2:9">
      <c r="B15" s="619" t="s">
        <v>205</v>
      </c>
      <c r="C15" s="619"/>
      <c r="D15" s="619"/>
      <c r="E15" s="619"/>
      <c r="F15" s="619"/>
      <c r="G15" s="619"/>
      <c r="H15" s="619"/>
      <c r="I15" s="619"/>
    </row>
    <row r="16" spans="2:9">
      <c r="H16" s="26"/>
    </row>
    <row r="17" spans="8:8">
      <c r="H17" s="26"/>
    </row>
    <row r="18" spans="8:8">
      <c r="H18" s="26"/>
    </row>
    <row r="19" spans="8:8">
      <c r="H19" s="26"/>
    </row>
    <row r="20" spans="8:8">
      <c r="H20" s="26"/>
    </row>
    <row r="21" spans="8:8">
      <c r="H21" s="26"/>
    </row>
  </sheetData>
  <mergeCells count="4">
    <mergeCell ref="B2:D2"/>
    <mergeCell ref="B3:D3"/>
    <mergeCell ref="B14:I14"/>
    <mergeCell ref="B15:I15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B1:N129"/>
  <sheetViews>
    <sheetView showGridLines="0" topLeftCell="B1" workbookViewId="0">
      <selection activeCell="I14" sqref="I14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9" max="9" width="18.28515625" customWidth="1"/>
  </cols>
  <sheetData>
    <row r="1" spans="2:10">
      <c r="B1" s="615" t="s">
        <v>406</v>
      </c>
      <c r="C1" s="615"/>
      <c r="D1" s="615"/>
      <c r="E1" s="615"/>
      <c r="F1" s="615"/>
      <c r="G1" s="615"/>
      <c r="H1" s="222"/>
    </row>
    <row r="2" spans="2:10">
      <c r="B2" s="619" t="s">
        <v>206</v>
      </c>
      <c r="C2" s="619"/>
      <c r="D2" s="619"/>
      <c r="E2" s="619"/>
      <c r="F2" s="619"/>
      <c r="G2" s="619"/>
      <c r="H2" s="224"/>
    </row>
    <row r="3" spans="2:10" ht="15.75" thickBot="1">
      <c r="B3" s="38"/>
      <c r="C3" s="38"/>
      <c r="D3" s="38"/>
      <c r="E3" s="38"/>
      <c r="F3" s="38"/>
      <c r="G3" s="38"/>
      <c r="H3" s="38"/>
      <c r="I3" s="39"/>
    </row>
    <row r="4" spans="2:10" ht="15.75" thickBot="1">
      <c r="B4" s="694" t="s">
        <v>16</v>
      </c>
      <c r="C4" s="696" t="s">
        <v>9</v>
      </c>
      <c r="D4" s="698" t="s">
        <v>6</v>
      </c>
      <c r="E4" s="699"/>
      <c r="F4" s="699"/>
      <c r="G4" s="700"/>
      <c r="I4" s="39"/>
    </row>
    <row r="5" spans="2:10" ht="15.75" thickBot="1">
      <c r="B5" s="695"/>
      <c r="C5" s="697"/>
      <c r="D5" s="242" t="s">
        <v>201</v>
      </c>
      <c r="E5" s="243" t="s">
        <v>204</v>
      </c>
      <c r="F5" s="243" t="s">
        <v>202</v>
      </c>
      <c r="G5" s="244" t="s">
        <v>203</v>
      </c>
      <c r="I5" s="39"/>
    </row>
    <row r="6" spans="2:10" ht="18.75" customHeight="1">
      <c r="B6" s="41" t="s">
        <v>9</v>
      </c>
      <c r="C6" s="139">
        <f>+SUM(D6:G6)</f>
        <v>8525.2631578947439</v>
      </c>
      <c r="D6" s="139">
        <f>+SUM(D7:D67)</f>
        <v>4480</v>
      </c>
      <c r="E6" s="139">
        <f>+SUM(E7:E67)</f>
        <v>906.00000000000136</v>
      </c>
      <c r="F6" s="139">
        <f>+SUM(F7:F67)</f>
        <v>2194.2631578947417</v>
      </c>
      <c r="G6" s="140">
        <f>+SUM(G7:G67)</f>
        <v>945</v>
      </c>
      <c r="H6" s="44"/>
      <c r="I6" s="39"/>
    </row>
    <row r="7" spans="2:10">
      <c r="B7" s="45" t="s">
        <v>17</v>
      </c>
      <c r="C7" s="46">
        <f>+SUM(D7:G7)</f>
        <v>54</v>
      </c>
      <c r="D7" s="46">
        <v>15</v>
      </c>
      <c r="E7" s="46">
        <v>4</v>
      </c>
      <c r="F7" s="46">
        <v>18</v>
      </c>
      <c r="G7" s="47">
        <v>17</v>
      </c>
      <c r="H7" s="46"/>
      <c r="I7" s="39"/>
    </row>
    <row r="8" spans="2:10">
      <c r="B8" s="45" t="s">
        <v>135</v>
      </c>
      <c r="C8" s="46">
        <f t="shared" ref="C8:C67" si="0">+SUM(D8:G8)</f>
        <v>19</v>
      </c>
      <c r="D8" s="46">
        <v>13</v>
      </c>
      <c r="E8" s="46">
        <v>0</v>
      </c>
      <c r="F8" s="46">
        <v>2</v>
      </c>
      <c r="G8" s="47">
        <v>4</v>
      </c>
      <c r="H8" s="46"/>
      <c r="I8" s="48" t="s">
        <v>74</v>
      </c>
      <c r="J8" s="49">
        <v>1.5013643154346668E-2</v>
      </c>
    </row>
    <row r="9" spans="2:10">
      <c r="B9" s="45" t="s">
        <v>22</v>
      </c>
      <c r="C9" s="46">
        <f t="shared" si="0"/>
        <v>35</v>
      </c>
      <c r="D9" s="46">
        <v>34</v>
      </c>
      <c r="E9" s="46">
        <v>0</v>
      </c>
      <c r="F9" s="46">
        <v>0</v>
      </c>
      <c r="G9" s="47">
        <v>1</v>
      </c>
      <c r="H9" s="46"/>
      <c r="I9" s="48" t="s">
        <v>75</v>
      </c>
      <c r="J9" s="49">
        <v>1.6421172200066669E-2</v>
      </c>
    </row>
    <row r="10" spans="2:10">
      <c r="B10" s="45" t="s">
        <v>137</v>
      </c>
      <c r="C10" s="46">
        <f t="shared" si="0"/>
        <v>19</v>
      </c>
      <c r="D10" s="46">
        <v>10</v>
      </c>
      <c r="E10" s="46">
        <v>0</v>
      </c>
      <c r="F10" s="46">
        <v>7</v>
      </c>
      <c r="G10" s="47">
        <v>2</v>
      </c>
      <c r="H10" s="46"/>
      <c r="I10" s="48" t="s">
        <v>80</v>
      </c>
      <c r="J10" s="49">
        <v>1.8180583507216668E-2</v>
      </c>
    </row>
    <row r="11" spans="2:10">
      <c r="B11" s="45" t="s">
        <v>138</v>
      </c>
      <c r="C11" s="46">
        <f t="shared" si="0"/>
        <v>1</v>
      </c>
      <c r="D11" s="46">
        <v>1</v>
      </c>
      <c r="E11" s="46">
        <v>0</v>
      </c>
      <c r="F11" s="46">
        <v>0</v>
      </c>
      <c r="G11" s="47">
        <v>0</v>
      </c>
      <c r="H11" s="46"/>
      <c r="I11" s="48" t="s">
        <v>25</v>
      </c>
      <c r="J11" s="49">
        <v>3.5188226143000004E-2</v>
      </c>
    </row>
    <row r="12" spans="2:10" ht="24">
      <c r="B12" s="45" t="s">
        <v>139</v>
      </c>
      <c r="C12" s="46">
        <f t="shared" si="0"/>
        <v>4</v>
      </c>
      <c r="D12" s="46">
        <v>3</v>
      </c>
      <c r="E12" s="46">
        <v>0</v>
      </c>
      <c r="F12" s="46">
        <v>1</v>
      </c>
      <c r="G12" s="47">
        <v>0</v>
      </c>
      <c r="H12" s="46"/>
      <c r="I12" s="48" t="s">
        <v>27</v>
      </c>
      <c r="J12" s="49">
        <v>3.7768696060153338E-2</v>
      </c>
    </row>
    <row r="13" spans="2:10">
      <c r="B13" s="45" t="s">
        <v>30</v>
      </c>
      <c r="C13" s="46">
        <f t="shared" si="0"/>
        <v>4</v>
      </c>
      <c r="D13" s="46">
        <v>3</v>
      </c>
      <c r="E13" s="46">
        <v>0</v>
      </c>
      <c r="F13" s="46">
        <v>1</v>
      </c>
      <c r="G13" s="47">
        <v>0</v>
      </c>
      <c r="H13" s="46"/>
      <c r="I13" s="48" t="s">
        <v>29</v>
      </c>
      <c r="J13" s="49">
        <v>5.0319163384490002E-2</v>
      </c>
    </row>
    <row r="14" spans="2:10">
      <c r="B14" s="45" t="s">
        <v>34</v>
      </c>
      <c r="C14" s="46">
        <f t="shared" si="0"/>
        <v>1</v>
      </c>
      <c r="D14" s="46">
        <v>1</v>
      </c>
      <c r="E14" s="46">
        <v>0</v>
      </c>
      <c r="F14" s="46">
        <v>0</v>
      </c>
      <c r="G14" s="47">
        <v>0</v>
      </c>
      <c r="H14" s="46"/>
      <c r="I14" s="48" t="s">
        <v>33</v>
      </c>
      <c r="J14" s="49">
        <v>9.207585840751667E-2</v>
      </c>
    </row>
    <row r="15" spans="2:10">
      <c r="B15" s="45" t="s">
        <v>36</v>
      </c>
      <c r="C15" s="46">
        <f t="shared" si="0"/>
        <v>6</v>
      </c>
      <c r="D15" s="46">
        <v>4</v>
      </c>
      <c r="E15" s="46">
        <v>0</v>
      </c>
      <c r="F15" s="46">
        <v>2</v>
      </c>
      <c r="G15" s="47">
        <v>0</v>
      </c>
      <c r="H15" s="46"/>
      <c r="I15" s="48" t="s">
        <v>31</v>
      </c>
      <c r="J15" s="49">
        <v>9.676762189325E-2</v>
      </c>
    </row>
    <row r="16" spans="2:10">
      <c r="B16" s="45" t="s">
        <v>175</v>
      </c>
      <c r="C16" s="46">
        <f t="shared" si="0"/>
        <v>2</v>
      </c>
      <c r="D16" s="46">
        <v>0</v>
      </c>
      <c r="E16" s="46">
        <v>0</v>
      </c>
      <c r="F16" s="46">
        <v>2</v>
      </c>
      <c r="G16" s="47">
        <v>0</v>
      </c>
      <c r="H16" s="46"/>
      <c r="I16" s="48" t="s">
        <v>35</v>
      </c>
      <c r="J16" s="49">
        <v>0.12714679046337335</v>
      </c>
    </row>
    <row r="17" spans="2:12">
      <c r="B17" s="45" t="s">
        <v>140</v>
      </c>
      <c r="C17" s="46">
        <f t="shared" si="0"/>
        <v>42</v>
      </c>
      <c r="D17" s="46">
        <v>23</v>
      </c>
      <c r="E17" s="46">
        <v>2</v>
      </c>
      <c r="F17" s="46">
        <v>14</v>
      </c>
      <c r="G17" s="47">
        <v>3</v>
      </c>
      <c r="H17" s="46"/>
      <c r="I17" s="48" t="s">
        <v>37</v>
      </c>
      <c r="J17" s="49">
        <v>0.35364167273715003</v>
      </c>
    </row>
    <row r="18" spans="2:12">
      <c r="B18" s="45" t="s">
        <v>39</v>
      </c>
      <c r="C18" s="46">
        <f t="shared" si="0"/>
        <v>1</v>
      </c>
      <c r="D18" s="46">
        <v>1</v>
      </c>
      <c r="E18" s="46">
        <v>0</v>
      </c>
      <c r="F18" s="46">
        <v>0</v>
      </c>
      <c r="G18" s="47">
        <v>0</v>
      </c>
      <c r="H18" s="46"/>
      <c r="I18" s="39"/>
      <c r="K18" s="615" t="s">
        <v>662</v>
      </c>
      <c r="L18" s="615"/>
    </row>
    <row r="19" spans="2:12">
      <c r="B19" s="45" t="s">
        <v>40</v>
      </c>
      <c r="C19" s="46">
        <f t="shared" si="0"/>
        <v>5</v>
      </c>
      <c r="D19" s="46">
        <v>1</v>
      </c>
      <c r="E19" s="46">
        <v>1</v>
      </c>
      <c r="F19" s="46">
        <v>0</v>
      </c>
      <c r="G19" s="47">
        <v>3</v>
      </c>
      <c r="H19" s="46"/>
      <c r="I19" s="245" t="s">
        <v>207</v>
      </c>
    </row>
    <row r="20" spans="2:12">
      <c r="B20" s="45" t="s">
        <v>44</v>
      </c>
      <c r="C20" s="46">
        <f t="shared" si="0"/>
        <v>18</v>
      </c>
      <c r="D20" s="46">
        <v>15</v>
      </c>
      <c r="E20" s="46">
        <v>1</v>
      </c>
      <c r="F20" s="46">
        <v>0</v>
      </c>
      <c r="G20" s="47">
        <v>2</v>
      </c>
      <c r="H20" s="46"/>
      <c r="I20" s="39"/>
    </row>
    <row r="21" spans="2:12">
      <c r="B21" s="45" t="s">
        <v>45</v>
      </c>
      <c r="C21" s="46">
        <f t="shared" si="0"/>
        <v>11</v>
      </c>
      <c r="D21" s="46">
        <v>7</v>
      </c>
      <c r="E21" s="46">
        <v>0</v>
      </c>
      <c r="F21" s="46">
        <v>0</v>
      </c>
      <c r="G21" s="47">
        <v>4</v>
      </c>
      <c r="H21" s="46"/>
      <c r="I21" s="39"/>
    </row>
    <row r="22" spans="2:12">
      <c r="B22" s="45" t="s">
        <v>46</v>
      </c>
      <c r="C22" s="46">
        <f t="shared" si="0"/>
        <v>12</v>
      </c>
      <c r="D22" s="46">
        <v>9</v>
      </c>
      <c r="E22" s="46">
        <v>1</v>
      </c>
      <c r="F22" s="46">
        <v>1</v>
      </c>
      <c r="G22" s="47">
        <v>1</v>
      </c>
      <c r="H22" s="46"/>
      <c r="I22" s="39"/>
    </row>
    <row r="23" spans="2:12">
      <c r="B23" s="45" t="s">
        <v>47</v>
      </c>
      <c r="C23" s="46">
        <f t="shared" si="0"/>
        <v>1</v>
      </c>
      <c r="D23" s="46">
        <v>0</v>
      </c>
      <c r="E23" s="46">
        <v>0</v>
      </c>
      <c r="F23" s="46">
        <v>0</v>
      </c>
      <c r="G23" s="47">
        <v>1</v>
      </c>
      <c r="H23" s="46"/>
      <c r="I23" s="39"/>
    </row>
    <row r="24" spans="2:12">
      <c r="B24" s="45" t="s">
        <v>48</v>
      </c>
      <c r="C24" s="46">
        <f t="shared" si="0"/>
        <v>2</v>
      </c>
      <c r="D24" s="46">
        <v>1</v>
      </c>
      <c r="E24" s="46">
        <v>0</v>
      </c>
      <c r="F24" s="46">
        <v>0</v>
      </c>
      <c r="G24" s="47">
        <v>1</v>
      </c>
      <c r="H24" s="46"/>
      <c r="I24" s="39"/>
    </row>
    <row r="25" spans="2:12">
      <c r="B25" s="45" t="s">
        <v>50</v>
      </c>
      <c r="C25" s="46">
        <f t="shared" si="0"/>
        <v>5</v>
      </c>
      <c r="D25" s="46">
        <v>3</v>
      </c>
      <c r="E25" s="46">
        <v>0</v>
      </c>
      <c r="F25" s="46">
        <v>2</v>
      </c>
      <c r="G25" s="47">
        <v>0</v>
      </c>
      <c r="H25" s="46"/>
      <c r="I25" s="39"/>
    </row>
    <row r="26" spans="2:12">
      <c r="B26" s="45" t="s">
        <v>51</v>
      </c>
      <c r="C26" s="46">
        <f t="shared" si="0"/>
        <v>2</v>
      </c>
      <c r="D26" s="46">
        <v>2</v>
      </c>
      <c r="E26" s="46">
        <v>0</v>
      </c>
      <c r="F26" s="46">
        <v>0</v>
      </c>
      <c r="G26" s="47">
        <v>0</v>
      </c>
      <c r="H26" s="46"/>
      <c r="I26" s="39"/>
    </row>
    <row r="27" spans="2:12">
      <c r="B27" s="45" t="s">
        <v>29</v>
      </c>
      <c r="C27" s="46">
        <f t="shared" si="0"/>
        <v>429</v>
      </c>
      <c r="D27" s="46">
        <v>274</v>
      </c>
      <c r="E27" s="46">
        <v>26</v>
      </c>
      <c r="F27" s="46">
        <v>84</v>
      </c>
      <c r="G27" s="47">
        <v>45</v>
      </c>
      <c r="H27" s="46"/>
      <c r="I27" s="39"/>
    </row>
    <row r="28" spans="2:12">
      <c r="B28" s="45" t="s">
        <v>19</v>
      </c>
      <c r="C28" s="46">
        <f t="shared" si="0"/>
        <v>103</v>
      </c>
      <c r="D28" s="46">
        <v>61</v>
      </c>
      <c r="E28" s="46">
        <v>7</v>
      </c>
      <c r="F28" s="46">
        <v>18</v>
      </c>
      <c r="G28" s="47">
        <v>17</v>
      </c>
      <c r="H28" s="46"/>
      <c r="I28" s="39"/>
    </row>
    <row r="29" spans="2:12" ht="24">
      <c r="B29" s="45" t="s">
        <v>37</v>
      </c>
      <c r="C29" s="46">
        <f t="shared" si="0"/>
        <v>3015</v>
      </c>
      <c r="D29" s="46">
        <v>1507</v>
      </c>
      <c r="E29" s="46">
        <v>371</v>
      </c>
      <c r="F29" s="46">
        <v>818</v>
      </c>
      <c r="G29" s="47">
        <v>319</v>
      </c>
      <c r="H29" s="46"/>
      <c r="I29" s="39"/>
    </row>
    <row r="30" spans="2:12">
      <c r="B30" s="45" t="s">
        <v>52</v>
      </c>
      <c r="C30" s="46">
        <f t="shared" si="0"/>
        <v>4</v>
      </c>
      <c r="D30" s="46">
        <v>2</v>
      </c>
      <c r="E30" s="46">
        <v>0</v>
      </c>
      <c r="F30" s="46">
        <v>1</v>
      </c>
      <c r="G30" s="47">
        <v>1</v>
      </c>
      <c r="H30" s="46"/>
      <c r="I30" s="39"/>
    </row>
    <row r="31" spans="2:12">
      <c r="B31" s="45" t="s">
        <v>53</v>
      </c>
      <c r="C31" s="46">
        <f t="shared" si="0"/>
        <v>21</v>
      </c>
      <c r="D31" s="46">
        <v>8</v>
      </c>
      <c r="E31" s="46">
        <v>1</v>
      </c>
      <c r="F31" s="46">
        <v>0</v>
      </c>
      <c r="G31" s="47">
        <v>12</v>
      </c>
      <c r="H31" s="46"/>
      <c r="I31" s="39"/>
    </row>
    <row r="32" spans="2:12">
      <c r="B32" s="45" t="s">
        <v>54</v>
      </c>
      <c r="C32" s="46">
        <f t="shared" si="0"/>
        <v>5</v>
      </c>
      <c r="D32" s="46">
        <v>3</v>
      </c>
      <c r="E32" s="46">
        <v>0</v>
      </c>
      <c r="F32" s="46">
        <v>1</v>
      </c>
      <c r="G32" s="47">
        <v>1</v>
      </c>
      <c r="H32" s="46"/>
      <c r="I32" s="39"/>
    </row>
    <row r="33" spans="2:14">
      <c r="B33" s="45" t="s">
        <v>55</v>
      </c>
      <c r="C33" s="46">
        <f t="shared" si="0"/>
        <v>29</v>
      </c>
      <c r="D33" s="46">
        <v>8</v>
      </c>
      <c r="E33" s="46">
        <v>2</v>
      </c>
      <c r="F33" s="46">
        <v>15</v>
      </c>
      <c r="G33" s="47">
        <v>4</v>
      </c>
      <c r="H33" s="46"/>
      <c r="I33" s="39"/>
    </row>
    <row r="34" spans="2:14">
      <c r="B34" s="45" t="s">
        <v>33</v>
      </c>
      <c r="C34" s="46">
        <f t="shared" si="0"/>
        <v>785</v>
      </c>
      <c r="D34" s="46">
        <v>409</v>
      </c>
      <c r="E34" s="46">
        <v>64</v>
      </c>
      <c r="F34" s="46">
        <v>226</v>
      </c>
      <c r="G34" s="47">
        <v>86</v>
      </c>
      <c r="H34" s="46"/>
      <c r="I34" s="39"/>
    </row>
    <row r="35" spans="2:14">
      <c r="B35" s="45" t="s">
        <v>56</v>
      </c>
      <c r="C35" s="46">
        <f t="shared" si="0"/>
        <v>1</v>
      </c>
      <c r="D35" s="46">
        <v>1</v>
      </c>
      <c r="E35" s="46">
        <v>0</v>
      </c>
      <c r="F35" s="46">
        <v>0</v>
      </c>
      <c r="G35" s="47">
        <v>0</v>
      </c>
      <c r="H35" s="46"/>
      <c r="I35" s="39"/>
    </row>
    <row r="36" spans="2:14" ht="24">
      <c r="B36" s="45" t="s">
        <v>57</v>
      </c>
      <c r="C36" s="46">
        <f t="shared" si="0"/>
        <v>2</v>
      </c>
      <c r="D36" s="46">
        <v>2</v>
      </c>
      <c r="E36" s="46">
        <v>0</v>
      </c>
      <c r="F36" s="46">
        <v>0</v>
      </c>
      <c r="G36" s="47">
        <v>0</v>
      </c>
      <c r="H36" s="46"/>
      <c r="I36" s="39"/>
    </row>
    <row r="37" spans="2:14">
      <c r="B37" s="45" t="s">
        <v>58</v>
      </c>
      <c r="C37" s="46">
        <f t="shared" si="0"/>
        <v>4</v>
      </c>
      <c r="D37" s="46">
        <v>4</v>
      </c>
      <c r="E37" s="46">
        <v>0</v>
      </c>
      <c r="F37" s="46">
        <v>0</v>
      </c>
      <c r="G37" s="47">
        <v>0</v>
      </c>
      <c r="H37" s="46"/>
      <c r="I37" s="39"/>
    </row>
    <row r="38" spans="2:14">
      <c r="B38" s="45" t="s">
        <v>142</v>
      </c>
      <c r="C38" s="46">
        <f t="shared" si="0"/>
        <v>50</v>
      </c>
      <c r="D38" s="46">
        <v>36</v>
      </c>
      <c r="E38" s="46">
        <v>2</v>
      </c>
      <c r="F38" s="46">
        <v>7</v>
      </c>
      <c r="G38" s="47">
        <v>5</v>
      </c>
      <c r="H38" s="46"/>
      <c r="I38" s="39"/>
    </row>
    <row r="39" spans="2:14">
      <c r="B39" s="45" t="s">
        <v>178</v>
      </c>
      <c r="C39" s="46">
        <f t="shared" si="0"/>
        <v>1</v>
      </c>
      <c r="D39" s="46">
        <v>1</v>
      </c>
      <c r="E39" s="46">
        <v>0</v>
      </c>
      <c r="F39" s="46">
        <v>0</v>
      </c>
      <c r="G39" s="47">
        <v>0</v>
      </c>
      <c r="H39" s="46"/>
      <c r="I39" s="39"/>
    </row>
    <row r="40" spans="2:14">
      <c r="B40" s="45" t="s">
        <v>21</v>
      </c>
      <c r="C40" s="46">
        <f t="shared" si="0"/>
        <v>126</v>
      </c>
      <c r="D40" s="46">
        <v>65</v>
      </c>
      <c r="E40" s="46">
        <v>9</v>
      </c>
      <c r="F40" s="46">
        <v>19</v>
      </c>
      <c r="G40" s="47">
        <v>33</v>
      </c>
      <c r="H40" s="46"/>
      <c r="I40" s="39"/>
    </row>
    <row r="41" spans="2:14" ht="24">
      <c r="B41" s="45" t="s">
        <v>61</v>
      </c>
      <c r="C41" s="46">
        <f t="shared" si="0"/>
        <v>10</v>
      </c>
      <c r="D41" s="46">
        <v>8</v>
      </c>
      <c r="E41" s="46">
        <v>1</v>
      </c>
      <c r="F41" s="46">
        <v>1</v>
      </c>
      <c r="G41" s="47">
        <v>0</v>
      </c>
      <c r="H41" s="46"/>
      <c r="I41" s="618" t="s">
        <v>59</v>
      </c>
      <c r="J41" s="618"/>
      <c r="K41" s="618"/>
      <c r="L41" s="618"/>
      <c r="M41" s="618"/>
      <c r="N41" s="618"/>
    </row>
    <row r="42" spans="2:14">
      <c r="B42" s="45" t="s">
        <v>62</v>
      </c>
      <c r="C42" s="46">
        <f t="shared" si="0"/>
        <v>6</v>
      </c>
      <c r="D42" s="46">
        <v>4</v>
      </c>
      <c r="E42" s="46">
        <v>0</v>
      </c>
      <c r="F42" s="46">
        <v>1</v>
      </c>
      <c r="G42" s="47">
        <v>1</v>
      </c>
      <c r="H42" s="46"/>
      <c r="I42" s="39"/>
    </row>
    <row r="43" spans="2:14">
      <c r="B43" s="45" t="s">
        <v>63</v>
      </c>
      <c r="C43" s="46">
        <f t="shared" si="0"/>
        <v>38</v>
      </c>
      <c r="D43" s="46">
        <v>15</v>
      </c>
      <c r="E43" s="46">
        <v>1</v>
      </c>
      <c r="F43" s="46">
        <v>13</v>
      </c>
      <c r="G43" s="47">
        <v>9</v>
      </c>
      <c r="H43" s="46"/>
      <c r="I43" s="39"/>
    </row>
    <row r="44" spans="2:14">
      <c r="B44" s="45" t="s">
        <v>64</v>
      </c>
      <c r="C44" s="46">
        <f t="shared" si="0"/>
        <v>64</v>
      </c>
      <c r="D44" s="46">
        <v>48</v>
      </c>
      <c r="E44" s="46">
        <v>1</v>
      </c>
      <c r="F44" s="46">
        <v>4</v>
      </c>
      <c r="G44" s="47">
        <v>11</v>
      </c>
      <c r="H44" s="46"/>
      <c r="I44" s="39"/>
    </row>
    <row r="45" spans="2:14" ht="24">
      <c r="B45" s="45" t="s">
        <v>65</v>
      </c>
      <c r="C45" s="46">
        <f t="shared" si="0"/>
        <v>2</v>
      </c>
      <c r="D45" s="46">
        <v>2</v>
      </c>
      <c r="E45" s="46">
        <v>0</v>
      </c>
      <c r="F45" s="46">
        <v>0</v>
      </c>
      <c r="G45" s="47">
        <v>0</v>
      </c>
      <c r="H45" s="46"/>
      <c r="I45" s="39"/>
    </row>
    <row r="46" spans="2:14">
      <c r="B46" s="45" t="s">
        <v>66</v>
      </c>
      <c r="C46" s="46">
        <f t="shared" si="0"/>
        <v>9</v>
      </c>
      <c r="D46" s="46">
        <v>6</v>
      </c>
      <c r="E46" s="46">
        <v>0</v>
      </c>
      <c r="F46" s="46">
        <v>3</v>
      </c>
      <c r="G46" s="47">
        <v>0</v>
      </c>
      <c r="H46" s="46"/>
      <c r="I46" s="39"/>
    </row>
    <row r="47" spans="2:14">
      <c r="B47" s="45" t="s">
        <v>67</v>
      </c>
      <c r="C47" s="46">
        <f t="shared" si="0"/>
        <v>1</v>
      </c>
      <c r="D47" s="46">
        <v>1</v>
      </c>
      <c r="E47" s="46">
        <v>0</v>
      </c>
      <c r="F47" s="46">
        <v>0</v>
      </c>
      <c r="G47" s="47">
        <v>0</v>
      </c>
      <c r="H47" s="46"/>
      <c r="I47" s="39"/>
    </row>
    <row r="48" spans="2:14">
      <c r="B48" s="45" t="s">
        <v>68</v>
      </c>
      <c r="C48" s="46">
        <f t="shared" si="0"/>
        <v>9</v>
      </c>
      <c r="D48" s="46">
        <v>6</v>
      </c>
      <c r="E48" s="46">
        <v>0</v>
      </c>
      <c r="F48" s="46">
        <v>2</v>
      </c>
      <c r="G48" s="47">
        <v>1</v>
      </c>
      <c r="H48" s="46"/>
      <c r="I48" s="39"/>
    </row>
    <row r="49" spans="2:10">
      <c r="B49" s="45" t="s">
        <v>69</v>
      </c>
      <c r="C49" s="46">
        <f t="shared" si="0"/>
        <v>1</v>
      </c>
      <c r="D49" s="46">
        <v>1</v>
      </c>
      <c r="E49" s="46">
        <v>0</v>
      </c>
      <c r="F49" s="46">
        <v>0</v>
      </c>
      <c r="G49" s="47">
        <v>0</v>
      </c>
      <c r="H49" s="46"/>
      <c r="I49" s="39"/>
    </row>
    <row r="50" spans="2:10">
      <c r="B50" s="45" t="s">
        <v>70</v>
      </c>
      <c r="C50" s="46">
        <f t="shared" si="0"/>
        <v>22</v>
      </c>
      <c r="D50" s="46">
        <v>16</v>
      </c>
      <c r="E50" s="46">
        <v>0</v>
      </c>
      <c r="F50" s="46">
        <v>2</v>
      </c>
      <c r="G50" s="47">
        <v>4</v>
      </c>
      <c r="H50" s="46"/>
      <c r="I50" s="39"/>
    </row>
    <row r="51" spans="2:10">
      <c r="B51" s="45" t="s">
        <v>145</v>
      </c>
      <c r="C51" s="46">
        <f t="shared" si="0"/>
        <v>2</v>
      </c>
      <c r="D51" s="46">
        <v>2</v>
      </c>
      <c r="E51" s="46">
        <v>0</v>
      </c>
      <c r="F51" s="46">
        <v>0</v>
      </c>
      <c r="G51" s="47">
        <v>0</v>
      </c>
      <c r="H51" s="46"/>
      <c r="I51" s="39"/>
    </row>
    <row r="52" spans="2:10" ht="24">
      <c r="B52" s="45" t="s">
        <v>71</v>
      </c>
      <c r="C52" s="46">
        <f t="shared" si="0"/>
        <v>5</v>
      </c>
      <c r="D52" s="46">
        <v>5</v>
      </c>
      <c r="E52" s="46">
        <v>0</v>
      </c>
      <c r="F52" s="46">
        <v>0</v>
      </c>
      <c r="G52" s="47">
        <v>0</v>
      </c>
      <c r="H52" s="46"/>
      <c r="I52" s="39"/>
    </row>
    <row r="53" spans="2:10">
      <c r="B53" s="45" t="s">
        <v>72</v>
      </c>
      <c r="C53" s="46">
        <f t="shared" si="0"/>
        <v>3</v>
      </c>
      <c r="D53" s="46">
        <v>3</v>
      </c>
      <c r="E53" s="46">
        <v>0</v>
      </c>
      <c r="F53" s="46">
        <v>0</v>
      </c>
      <c r="G53" s="47">
        <v>0</v>
      </c>
      <c r="H53" s="46"/>
      <c r="I53" s="39"/>
    </row>
    <row r="54" spans="2:10" ht="24">
      <c r="B54" s="45" t="s">
        <v>73</v>
      </c>
      <c r="C54" s="46">
        <f t="shared" si="0"/>
        <v>22</v>
      </c>
      <c r="D54" s="46">
        <v>11</v>
      </c>
      <c r="E54" s="46">
        <v>0</v>
      </c>
      <c r="F54" s="46">
        <v>5</v>
      </c>
      <c r="G54" s="47">
        <v>6</v>
      </c>
      <c r="H54" s="46"/>
      <c r="I54" s="39"/>
    </row>
    <row r="55" spans="2:10" ht="24">
      <c r="B55" s="45" t="s">
        <v>74</v>
      </c>
      <c r="C55" s="46">
        <f t="shared" si="0"/>
        <v>128</v>
      </c>
      <c r="D55" s="46">
        <v>104</v>
      </c>
      <c r="E55" s="46">
        <v>8</v>
      </c>
      <c r="F55" s="46">
        <v>6</v>
      </c>
      <c r="G55" s="47">
        <v>10</v>
      </c>
      <c r="H55" s="46"/>
      <c r="I55" s="39"/>
    </row>
    <row r="56" spans="2:10">
      <c r="B56" s="45" t="s">
        <v>25</v>
      </c>
      <c r="C56" s="46">
        <f t="shared" si="0"/>
        <v>300</v>
      </c>
      <c r="D56" s="46">
        <v>80</v>
      </c>
      <c r="E56" s="46">
        <v>68</v>
      </c>
      <c r="F56" s="46">
        <v>135</v>
      </c>
      <c r="G56" s="47">
        <v>17</v>
      </c>
      <c r="H56" s="46"/>
      <c r="I56" s="39"/>
    </row>
    <row r="57" spans="2:10">
      <c r="B57" s="45" t="s">
        <v>75</v>
      </c>
      <c r="C57" s="46">
        <f t="shared" si="0"/>
        <v>140</v>
      </c>
      <c r="D57" s="46">
        <v>92</v>
      </c>
      <c r="E57" s="46">
        <v>12</v>
      </c>
      <c r="F57" s="46">
        <v>22</v>
      </c>
      <c r="G57" s="47">
        <v>14</v>
      </c>
      <c r="H57" s="46"/>
      <c r="I57" s="39"/>
    </row>
    <row r="58" spans="2:10">
      <c r="B58" s="45" t="s">
        <v>76</v>
      </c>
      <c r="C58" s="46">
        <f t="shared" si="0"/>
        <v>4</v>
      </c>
      <c r="D58" s="46">
        <v>2</v>
      </c>
      <c r="E58" s="46">
        <v>0</v>
      </c>
      <c r="F58" s="46">
        <v>1</v>
      </c>
      <c r="G58" s="47">
        <v>1</v>
      </c>
      <c r="H58" s="46"/>
      <c r="I58" s="39"/>
    </row>
    <row r="59" spans="2:10">
      <c r="B59" s="45" t="s">
        <v>77</v>
      </c>
      <c r="C59" s="46">
        <f t="shared" si="0"/>
        <v>11</v>
      </c>
      <c r="D59" s="46">
        <v>6</v>
      </c>
      <c r="E59" s="46">
        <v>1</v>
      </c>
      <c r="F59" s="46">
        <v>1</v>
      </c>
      <c r="G59" s="47">
        <v>3</v>
      </c>
      <c r="H59" s="46"/>
      <c r="I59" s="39"/>
    </row>
    <row r="60" spans="2:10">
      <c r="B60" s="45" t="s">
        <v>147</v>
      </c>
      <c r="C60" s="46">
        <f t="shared" si="0"/>
        <v>1</v>
      </c>
      <c r="D60" s="46">
        <v>1</v>
      </c>
      <c r="E60" s="46">
        <v>0</v>
      </c>
      <c r="F60" s="46">
        <v>0</v>
      </c>
      <c r="G60" s="47">
        <v>0</v>
      </c>
      <c r="H60" s="46"/>
      <c r="I60" s="39"/>
    </row>
    <row r="61" spans="2:10">
      <c r="B61" s="45" t="s">
        <v>148</v>
      </c>
      <c r="C61" s="46">
        <f t="shared" si="0"/>
        <v>4</v>
      </c>
      <c r="D61" s="46">
        <v>0</v>
      </c>
      <c r="E61" s="46">
        <v>0</v>
      </c>
      <c r="F61" s="46">
        <v>4</v>
      </c>
      <c r="G61" s="47">
        <v>0</v>
      </c>
      <c r="H61" s="46"/>
      <c r="I61" s="39"/>
    </row>
    <row r="62" spans="2:10">
      <c r="B62" s="45" t="s">
        <v>35</v>
      </c>
      <c r="C62" s="46">
        <f t="shared" si="0"/>
        <v>1084</v>
      </c>
      <c r="D62" s="46">
        <v>480</v>
      </c>
      <c r="E62" s="46">
        <v>176</v>
      </c>
      <c r="F62" s="46">
        <v>346</v>
      </c>
      <c r="G62" s="47">
        <v>82</v>
      </c>
      <c r="H62" s="46"/>
      <c r="I62" s="39"/>
    </row>
    <row r="63" spans="2:10">
      <c r="B63" s="45" t="s">
        <v>80</v>
      </c>
      <c r="C63" s="46">
        <f t="shared" si="0"/>
        <v>155</v>
      </c>
      <c r="D63" s="46">
        <v>66</v>
      </c>
      <c r="E63" s="46">
        <v>8</v>
      </c>
      <c r="F63" s="46">
        <v>70</v>
      </c>
      <c r="G63" s="47">
        <v>11</v>
      </c>
      <c r="H63" s="46"/>
      <c r="I63" s="39"/>
    </row>
    <row r="64" spans="2:10">
      <c r="B64" s="45" t="s">
        <v>27</v>
      </c>
      <c r="C64" s="46">
        <f t="shared" si="0"/>
        <v>322</v>
      </c>
      <c r="D64" s="46">
        <v>174</v>
      </c>
      <c r="E64" s="46">
        <v>48</v>
      </c>
      <c r="F64" s="46">
        <v>67</v>
      </c>
      <c r="G64" s="47">
        <v>33</v>
      </c>
      <c r="H64" s="46"/>
      <c r="J64" s="141"/>
    </row>
    <row r="65" spans="2:10">
      <c r="B65" s="45" t="s">
        <v>23</v>
      </c>
      <c r="C65" s="46">
        <f t="shared" si="0"/>
        <v>124</v>
      </c>
      <c r="D65" s="46">
        <v>68</v>
      </c>
      <c r="E65" s="46">
        <v>5</v>
      </c>
      <c r="F65" s="46">
        <v>29</v>
      </c>
      <c r="G65" s="47">
        <v>22</v>
      </c>
      <c r="H65" s="46"/>
      <c r="J65" s="141"/>
    </row>
    <row r="66" spans="2:10">
      <c r="B66" s="45" t="s">
        <v>31</v>
      </c>
      <c r="C66" s="46">
        <f t="shared" si="0"/>
        <v>825</v>
      </c>
      <c r="D66" s="46">
        <v>471</v>
      </c>
      <c r="E66" s="46">
        <v>76</v>
      </c>
      <c r="F66" s="46">
        <v>194</v>
      </c>
      <c r="G66" s="47">
        <v>84</v>
      </c>
      <c r="H66" s="46"/>
      <c r="J66" s="141"/>
    </row>
    <row r="67" spans="2:10" ht="15.75" thickBot="1">
      <c r="B67" s="50" t="s">
        <v>81</v>
      </c>
      <c r="C67" s="51">
        <f t="shared" si="0"/>
        <v>414.26315789474302</v>
      </c>
      <c r="D67" s="51">
        <v>281</v>
      </c>
      <c r="E67" s="51">
        <v>10.000000000001364</v>
      </c>
      <c r="F67" s="51">
        <v>49.263157894741653</v>
      </c>
      <c r="G67" s="52">
        <v>74</v>
      </c>
      <c r="H67" s="46"/>
      <c r="J67" s="141"/>
    </row>
    <row r="68" spans="2:10" ht="8.25" customHeight="1">
      <c r="J68" s="141"/>
    </row>
    <row r="69" spans="2:10" ht="19.5" customHeight="1">
      <c r="B69" s="618" t="s">
        <v>82</v>
      </c>
      <c r="C69" s="618"/>
      <c r="D69" s="618"/>
      <c r="E69" s="618"/>
      <c r="F69" s="618"/>
      <c r="G69" s="618"/>
      <c r="H69" s="223"/>
      <c r="J69" s="141"/>
    </row>
    <row r="70" spans="2:10">
      <c r="B70" s="618" t="s">
        <v>59</v>
      </c>
      <c r="C70" s="618"/>
      <c r="D70" s="618"/>
      <c r="E70" s="618"/>
      <c r="F70" s="618"/>
      <c r="G70" s="618"/>
      <c r="J70" s="141"/>
    </row>
    <row r="71" spans="2:10">
      <c r="J71" s="141"/>
    </row>
    <row r="72" spans="2:10">
      <c r="J72" s="141"/>
    </row>
    <row r="73" spans="2:10">
      <c r="J73" s="141"/>
    </row>
    <row r="75" spans="2:10">
      <c r="B75"/>
      <c r="I75" s="142"/>
    </row>
    <row r="76" spans="2:10">
      <c r="B76"/>
      <c r="I76" s="142"/>
    </row>
    <row r="77" spans="2:10">
      <c r="B77"/>
      <c r="I77" s="142"/>
    </row>
    <row r="78" spans="2:10">
      <c r="B78"/>
      <c r="I78" s="142"/>
    </row>
    <row r="79" spans="2:10">
      <c r="B79"/>
      <c r="I79" s="142"/>
    </row>
    <row r="80" spans="2:10">
      <c r="B80"/>
      <c r="I80" s="142"/>
    </row>
    <row r="81" spans="2:9">
      <c r="B81"/>
      <c r="I81" s="142"/>
    </row>
    <row r="82" spans="2:9">
      <c r="B82"/>
      <c r="I82" s="142"/>
    </row>
    <row r="83" spans="2:9">
      <c r="B83"/>
      <c r="I83" s="142"/>
    </row>
    <row r="84" spans="2:9">
      <c r="B84"/>
      <c r="I84" s="142"/>
    </row>
    <row r="85" spans="2:9">
      <c r="B85"/>
      <c r="I85" s="142"/>
    </row>
    <row r="86" spans="2:9">
      <c r="B86"/>
      <c r="I86" s="142"/>
    </row>
    <row r="87" spans="2:9">
      <c r="B87"/>
      <c r="I87" s="142"/>
    </row>
    <row r="88" spans="2:9">
      <c r="B88"/>
      <c r="I88" s="142"/>
    </row>
    <row r="89" spans="2:9">
      <c r="B89"/>
      <c r="I89" s="142"/>
    </row>
    <row r="90" spans="2:9">
      <c r="B90"/>
      <c r="I90" s="142"/>
    </row>
    <row r="91" spans="2:9">
      <c r="B91"/>
      <c r="I91" s="142"/>
    </row>
    <row r="92" spans="2:9">
      <c r="B92"/>
      <c r="I92" s="142"/>
    </row>
    <row r="93" spans="2:9">
      <c r="B93"/>
      <c r="I93" s="142"/>
    </row>
    <row r="94" spans="2:9">
      <c r="B94"/>
      <c r="I94" s="142"/>
    </row>
    <row r="95" spans="2:9">
      <c r="B95"/>
      <c r="I95" s="142"/>
    </row>
    <row r="96" spans="2:9">
      <c r="B96"/>
      <c r="I96" s="142"/>
    </row>
    <row r="97" spans="2:9">
      <c r="B97"/>
      <c r="I97" s="142"/>
    </row>
    <row r="98" spans="2:9">
      <c r="B98"/>
      <c r="I98" s="142"/>
    </row>
    <row r="99" spans="2:9">
      <c r="B99"/>
      <c r="I99" s="142"/>
    </row>
    <row r="100" spans="2:9">
      <c r="B100"/>
      <c r="I100" s="142"/>
    </row>
    <row r="101" spans="2:9">
      <c r="B101"/>
      <c r="I101" s="142"/>
    </row>
    <row r="102" spans="2:9">
      <c r="B102"/>
      <c r="I102" s="142"/>
    </row>
    <row r="103" spans="2:9">
      <c r="B103"/>
      <c r="I103" s="142"/>
    </row>
    <row r="104" spans="2:9">
      <c r="B104"/>
      <c r="I104" s="142"/>
    </row>
    <row r="105" spans="2:9">
      <c r="B105"/>
      <c r="I105" s="142"/>
    </row>
    <row r="106" spans="2:9">
      <c r="B106"/>
      <c r="I106" s="142"/>
    </row>
    <row r="107" spans="2:9">
      <c r="B107"/>
      <c r="I107" s="142"/>
    </row>
    <row r="108" spans="2:9">
      <c r="B108"/>
      <c r="I108" s="142"/>
    </row>
    <row r="109" spans="2:9">
      <c r="B109"/>
      <c r="I109" s="142"/>
    </row>
    <row r="110" spans="2:9">
      <c r="B110"/>
      <c r="I110" s="142"/>
    </row>
    <row r="111" spans="2:9">
      <c r="B111"/>
      <c r="I111" s="142"/>
    </row>
    <row r="112" spans="2:9">
      <c r="B112"/>
      <c r="I112" s="142"/>
    </row>
    <row r="113" spans="2:9">
      <c r="B113"/>
      <c r="I113" s="142"/>
    </row>
    <row r="114" spans="2:9">
      <c r="B114"/>
      <c r="I114" s="142"/>
    </row>
    <row r="115" spans="2:9">
      <c r="B115"/>
      <c r="I115" s="142"/>
    </row>
    <row r="116" spans="2:9">
      <c r="B116"/>
      <c r="I116" s="142"/>
    </row>
    <row r="117" spans="2:9">
      <c r="B117"/>
      <c r="I117" s="142"/>
    </row>
    <row r="118" spans="2:9">
      <c r="B118"/>
      <c r="I118" s="142"/>
    </row>
    <row r="119" spans="2:9">
      <c r="B119"/>
      <c r="I119" s="142"/>
    </row>
    <row r="120" spans="2:9">
      <c r="B120"/>
      <c r="I120" s="142"/>
    </row>
    <row r="121" spans="2:9">
      <c r="B121"/>
      <c r="I121" s="142"/>
    </row>
    <row r="122" spans="2:9">
      <c r="B122"/>
      <c r="I122" s="142"/>
    </row>
    <row r="123" spans="2:9">
      <c r="B123"/>
      <c r="I123" s="142"/>
    </row>
    <row r="124" spans="2:9">
      <c r="B124"/>
      <c r="I124" s="142"/>
    </row>
    <row r="125" spans="2:9">
      <c r="B125"/>
      <c r="I125" s="142"/>
    </row>
    <row r="126" spans="2:9">
      <c r="B126"/>
      <c r="I126" s="142"/>
    </row>
    <row r="127" spans="2:9">
      <c r="B127"/>
      <c r="I127" s="142"/>
    </row>
    <row r="128" spans="2:9">
      <c r="B128"/>
      <c r="I128" s="142"/>
    </row>
    <row r="129" spans="2:9">
      <c r="B129"/>
      <c r="I129" s="142"/>
    </row>
  </sheetData>
  <mergeCells count="9">
    <mergeCell ref="I41:N41"/>
    <mergeCell ref="B69:G69"/>
    <mergeCell ref="B70:G70"/>
    <mergeCell ref="B1:G1"/>
    <mergeCell ref="B2:G2"/>
    <mergeCell ref="B4:B5"/>
    <mergeCell ref="C4:C5"/>
    <mergeCell ref="D4:G4"/>
    <mergeCell ref="K18:L18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B1:O37"/>
  <sheetViews>
    <sheetView showGridLines="0" workbookViewId="0">
      <selection activeCell="H21" sqref="H21"/>
    </sheetView>
  </sheetViews>
  <sheetFormatPr baseColWidth="10" defaultRowHeight="15"/>
  <cols>
    <col min="2" max="2" width="26" bestFit="1" customWidth="1"/>
    <col min="3" max="5" width="14.140625" customWidth="1"/>
  </cols>
  <sheetData>
    <row r="1" spans="2:12">
      <c r="B1" s="615" t="s">
        <v>407</v>
      </c>
      <c r="C1" s="615"/>
      <c r="D1" s="615"/>
      <c r="E1" s="615"/>
      <c r="F1" s="615"/>
      <c r="G1" s="615"/>
    </row>
    <row r="2" spans="2:12">
      <c r="B2" s="619" t="s">
        <v>208</v>
      </c>
      <c r="C2" s="619"/>
      <c r="D2" s="619"/>
      <c r="E2" s="619"/>
      <c r="F2" s="619"/>
      <c r="G2" s="619"/>
    </row>
    <row r="3" spans="2:12" ht="15.75" thickBot="1">
      <c r="L3" s="491" t="s">
        <v>639</v>
      </c>
    </row>
    <row r="4" spans="2:12" ht="15.75" thickBot="1">
      <c r="B4" s="686" t="s">
        <v>84</v>
      </c>
      <c r="C4" s="696" t="s">
        <v>9</v>
      </c>
      <c r="D4" s="702" t="s">
        <v>6</v>
      </c>
      <c r="E4" s="703"/>
      <c r="F4" s="703"/>
      <c r="G4" s="704"/>
      <c r="H4" s="66"/>
      <c r="J4" s="246" t="s">
        <v>209</v>
      </c>
    </row>
    <row r="5" spans="2:12" ht="19.5" customHeight="1" thickBot="1">
      <c r="B5" s="687"/>
      <c r="C5" s="701"/>
      <c r="D5" s="247" t="s">
        <v>201</v>
      </c>
      <c r="E5" s="247" t="s">
        <v>204</v>
      </c>
      <c r="F5" s="247" t="s">
        <v>202</v>
      </c>
      <c r="G5" s="248" t="s">
        <v>203</v>
      </c>
      <c r="H5" s="66"/>
    </row>
    <row r="6" spans="2:12">
      <c r="B6" s="67" t="s">
        <v>9</v>
      </c>
      <c r="C6" s="42">
        <v>8525</v>
      </c>
      <c r="D6" s="122">
        <f>SUM(D7:D9)</f>
        <v>4479.8416310849989</v>
      </c>
      <c r="E6" s="122">
        <f>SUM(E7:E9)</f>
        <v>906.00000000000023</v>
      </c>
      <c r="F6" s="122">
        <f>SUM(F7:F9)</f>
        <v>2194.2631578947412</v>
      </c>
      <c r="G6" s="249">
        <f>SUM(G7:G9)</f>
        <v>945</v>
      </c>
      <c r="H6" s="66"/>
    </row>
    <row r="7" spans="2:12" ht="15.75" customHeight="1">
      <c r="B7" s="68" t="s">
        <v>85</v>
      </c>
      <c r="C7" s="69">
        <f>+SUM(D7:G7)</f>
        <v>7266.7297708903798</v>
      </c>
      <c r="D7" s="69">
        <v>3888.5</v>
      </c>
      <c r="E7" s="69">
        <v>719.53574755472789</v>
      </c>
      <c r="F7" s="69">
        <v>1825.2844488675664</v>
      </c>
      <c r="G7" s="70">
        <v>833.40957446808511</v>
      </c>
      <c r="H7" s="66"/>
    </row>
    <row r="8" spans="2:12">
      <c r="B8" s="68" t="s">
        <v>86</v>
      </c>
      <c r="C8" s="69">
        <f>+SUM(D8:G8)</f>
        <v>811.10180196671354</v>
      </c>
      <c r="D8" s="69">
        <v>406.05316193042921</v>
      </c>
      <c r="E8" s="69">
        <v>109.18840242198409</v>
      </c>
      <c r="F8" s="69">
        <v>216.44002484834277</v>
      </c>
      <c r="G8" s="70">
        <v>79.420212765957444</v>
      </c>
      <c r="H8" s="66"/>
    </row>
    <row r="9" spans="2:12" ht="15.75" thickBot="1">
      <c r="B9" s="71" t="s">
        <v>87</v>
      </c>
      <c r="C9" s="72">
        <f>+SUM(D9:G9)</f>
        <v>447.27321612264728</v>
      </c>
      <c r="D9" s="72">
        <v>185.28846915456955</v>
      </c>
      <c r="E9" s="72">
        <v>77.275850023288299</v>
      </c>
      <c r="F9" s="72">
        <v>152.538684178832</v>
      </c>
      <c r="G9" s="73">
        <v>32.170212765957444</v>
      </c>
      <c r="H9" s="66"/>
    </row>
    <row r="10" spans="2:12" ht="8.25" customHeight="1"/>
    <row r="11" spans="2:12" ht="22.5" customHeight="1">
      <c r="B11" s="628"/>
      <c r="C11" s="628"/>
      <c r="D11" s="628"/>
      <c r="E11" s="628"/>
      <c r="F11" s="628"/>
      <c r="G11" s="628"/>
    </row>
    <row r="12" spans="2:12">
      <c r="B12" s="75"/>
    </row>
    <row r="13" spans="2:12">
      <c r="B13" s="75"/>
    </row>
    <row r="14" spans="2:12">
      <c r="B14" s="77"/>
      <c r="C14" s="147" t="s">
        <v>9</v>
      </c>
      <c r="D14" s="147" t="s">
        <v>201</v>
      </c>
      <c r="E14" s="147" t="s">
        <v>204</v>
      </c>
      <c r="F14" s="147" t="s">
        <v>202</v>
      </c>
      <c r="G14" s="147" t="s">
        <v>203</v>
      </c>
    </row>
    <row r="15" spans="2:12">
      <c r="B15" s="81" t="s">
        <v>85</v>
      </c>
      <c r="C15" s="84">
        <f>+C7/$C$6</f>
        <v>0.85240231916602693</v>
      </c>
      <c r="D15" s="84">
        <f>+D7/$D$6</f>
        <v>0.86799943395727175</v>
      </c>
      <c r="E15" s="84">
        <f>+E7/$E$6</f>
        <v>0.79418956683744779</v>
      </c>
      <c r="F15" s="84">
        <f>+F7/$F$6</f>
        <v>0.83184391183909456</v>
      </c>
      <c r="G15" s="84">
        <f>+G7/$G$6</f>
        <v>0.88191489361702124</v>
      </c>
    </row>
    <row r="16" spans="2:12">
      <c r="B16" s="81" t="s">
        <v>86</v>
      </c>
      <c r="C16" s="84">
        <f>+C8/$C$6</f>
        <v>9.5143906389057301E-2</v>
      </c>
      <c r="D16" s="84">
        <f>+D8/$D$6</f>
        <v>9.0640070647337784E-2</v>
      </c>
      <c r="E16" s="84">
        <f>+E8/$E$6</f>
        <v>0.12051700046576608</v>
      </c>
      <c r="F16" s="84">
        <f>+F8/$F$6</f>
        <v>9.8639046127905416E-2</v>
      </c>
      <c r="G16" s="84">
        <f>+G8/$G$6</f>
        <v>8.4042553191489358E-2</v>
      </c>
    </row>
    <row r="17" spans="2:15">
      <c r="B17" s="81" t="s">
        <v>87</v>
      </c>
      <c r="C17" s="84">
        <f>+C9/$C$6</f>
        <v>5.2466066407348654E-2</v>
      </c>
      <c r="D17" s="84">
        <f>+D9/$D$6</f>
        <v>4.1360495395390454E-2</v>
      </c>
      <c r="E17" s="84">
        <f>+E9/$E$6</f>
        <v>8.5293432696786187E-2</v>
      </c>
      <c r="F17" s="84">
        <f>+F9/$F$6</f>
        <v>6.9517042032999979E-2</v>
      </c>
      <c r="G17" s="84">
        <f>+G9/$G$6</f>
        <v>3.4042553191489362E-2</v>
      </c>
    </row>
    <row r="19" spans="2:15">
      <c r="B19" s="615" t="s">
        <v>640</v>
      </c>
      <c r="C19" s="615"/>
      <c r="D19" s="615"/>
      <c r="E19" s="615"/>
      <c r="F19" s="615"/>
      <c r="G19" s="615"/>
    </row>
    <row r="20" spans="2:15" ht="21" customHeight="1">
      <c r="B20" s="705" t="s">
        <v>210</v>
      </c>
      <c r="C20" s="705"/>
      <c r="D20" s="705"/>
      <c r="E20" s="705"/>
      <c r="F20" s="705"/>
      <c r="G20" s="705"/>
    </row>
    <row r="21" spans="2:15" ht="8.25" customHeight="1"/>
    <row r="22" spans="2:15" ht="23.25" customHeight="1">
      <c r="J22" s="628"/>
      <c r="K22" s="628"/>
      <c r="L22" s="628"/>
      <c r="M22" s="628"/>
      <c r="N22" s="628"/>
      <c r="O22" s="628"/>
    </row>
    <row r="37" spans="2:7" ht="24.75" customHeight="1">
      <c r="B37" s="618"/>
      <c r="C37" s="618"/>
      <c r="D37" s="618"/>
      <c r="E37" s="618"/>
      <c r="F37" s="618"/>
      <c r="G37" s="618"/>
    </row>
  </sheetData>
  <mergeCells count="10">
    <mergeCell ref="J22:O22"/>
    <mergeCell ref="B37:G37"/>
    <mergeCell ref="B1:G1"/>
    <mergeCell ref="B2:G2"/>
    <mergeCell ref="B4:B5"/>
    <mergeCell ref="C4:C5"/>
    <mergeCell ref="D4:G4"/>
    <mergeCell ref="B11:G11"/>
    <mergeCell ref="B19:G19"/>
    <mergeCell ref="B20:G20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B1:O78"/>
  <sheetViews>
    <sheetView showGridLines="0" workbookViewId="0">
      <selection activeCell="H25" sqref="H25"/>
    </sheetView>
  </sheetViews>
  <sheetFormatPr baseColWidth="10" defaultRowHeight="15"/>
  <cols>
    <col min="2" max="2" width="22.140625" style="53" customWidth="1"/>
    <col min="3" max="5" width="13" style="53" customWidth="1"/>
    <col min="6" max="7" width="13.5703125" customWidth="1"/>
  </cols>
  <sheetData>
    <row r="1" spans="2:9">
      <c r="B1" s="615" t="s">
        <v>408</v>
      </c>
      <c r="C1" s="615"/>
      <c r="D1" s="615"/>
      <c r="E1" s="615"/>
      <c r="F1" s="615"/>
      <c r="G1" s="615"/>
      <c r="I1" s="102"/>
    </row>
    <row r="2" spans="2:9">
      <c r="B2" s="619" t="s">
        <v>211</v>
      </c>
      <c r="C2" s="619"/>
      <c r="D2" s="619"/>
      <c r="E2" s="619"/>
      <c r="F2" s="619"/>
      <c r="G2" s="619"/>
      <c r="H2" s="101"/>
      <c r="I2" s="102"/>
    </row>
    <row r="3" spans="2:9" ht="15.75" thickBot="1">
      <c r="B3" s="634"/>
      <c r="C3" s="634"/>
      <c r="D3" s="634"/>
      <c r="E3" s="634"/>
      <c r="F3" s="634"/>
      <c r="G3" s="634"/>
      <c r="H3" s="634"/>
      <c r="I3" s="102"/>
    </row>
    <row r="4" spans="2:9" ht="15.75" thickBot="1">
      <c r="B4" s="706" t="s">
        <v>89</v>
      </c>
      <c r="C4" s="708" t="s">
        <v>9</v>
      </c>
      <c r="D4" s="710" t="s">
        <v>6</v>
      </c>
      <c r="E4" s="711"/>
      <c r="F4" s="711"/>
      <c r="G4" s="712"/>
      <c r="I4" s="102"/>
    </row>
    <row r="5" spans="2:9" ht="15.75" thickBot="1">
      <c r="B5" s="707"/>
      <c r="C5" s="709"/>
      <c r="D5" s="250" t="s">
        <v>201</v>
      </c>
      <c r="E5" s="250" t="s">
        <v>204</v>
      </c>
      <c r="F5" s="251" t="s">
        <v>202</v>
      </c>
      <c r="G5" s="248" t="s">
        <v>203</v>
      </c>
      <c r="I5" s="102"/>
    </row>
    <row r="6" spans="2:9" ht="16.5" customHeight="1">
      <c r="B6" s="148" t="s">
        <v>9</v>
      </c>
      <c r="C6" s="149">
        <f t="shared" ref="C6:F6" si="0">+SUM(C7:C17)</f>
        <v>8524.7631578947439</v>
      </c>
      <c r="D6" s="149">
        <f t="shared" si="0"/>
        <v>4479.5</v>
      </c>
      <c r="E6" s="149">
        <f t="shared" si="0"/>
        <v>906.00000000000136</v>
      </c>
      <c r="F6" s="149">
        <f t="shared" si="0"/>
        <v>2194.2631578947417</v>
      </c>
      <c r="G6" s="252">
        <f>+SUM(G7:G17)</f>
        <v>945</v>
      </c>
      <c r="I6" s="102"/>
    </row>
    <row r="7" spans="2:9" ht="18.75" customHeight="1">
      <c r="B7" s="152" t="s">
        <v>90</v>
      </c>
      <c r="C7" s="106">
        <f>SUM(D7:G7)</f>
        <v>5893</v>
      </c>
      <c r="D7" s="106">
        <v>2799</v>
      </c>
      <c r="E7" s="106">
        <v>817</v>
      </c>
      <c r="F7" s="106">
        <v>1683</v>
      </c>
      <c r="G7" s="253">
        <v>594</v>
      </c>
      <c r="I7" s="102"/>
    </row>
    <row r="8" spans="2:9" ht="18.75" customHeight="1">
      <c r="B8" s="152" t="s">
        <v>91</v>
      </c>
      <c r="C8" s="106">
        <f t="shared" ref="C8:C17" si="1">SUM(D8:G8)</f>
        <v>1438</v>
      </c>
      <c r="D8" s="106">
        <v>973</v>
      </c>
      <c r="E8" s="106">
        <v>63</v>
      </c>
      <c r="F8" s="106">
        <v>232</v>
      </c>
      <c r="G8" s="253">
        <v>170</v>
      </c>
      <c r="I8" s="102"/>
    </row>
    <row r="9" spans="2:9" ht="18.75" customHeight="1">
      <c r="B9" s="152" t="s">
        <v>92</v>
      </c>
      <c r="C9" s="106">
        <f t="shared" si="1"/>
        <v>542</v>
      </c>
      <c r="D9" s="106">
        <v>291</v>
      </c>
      <c r="E9" s="106">
        <v>13</v>
      </c>
      <c r="F9" s="106">
        <v>156</v>
      </c>
      <c r="G9" s="253">
        <v>82</v>
      </c>
    </row>
    <row r="10" spans="2:9" ht="18.75" customHeight="1">
      <c r="B10" s="152" t="s">
        <v>93</v>
      </c>
      <c r="C10" s="106">
        <f t="shared" si="1"/>
        <v>151</v>
      </c>
      <c r="D10" s="106">
        <v>106</v>
      </c>
      <c r="E10" s="106">
        <v>2</v>
      </c>
      <c r="F10" s="106">
        <v>37</v>
      </c>
      <c r="G10" s="253">
        <v>6</v>
      </c>
    </row>
    <row r="11" spans="2:9" ht="18.75" customHeight="1">
      <c r="B11" s="152" t="s">
        <v>94</v>
      </c>
      <c r="C11" s="106">
        <f t="shared" si="1"/>
        <v>8</v>
      </c>
      <c r="D11" s="106">
        <v>7</v>
      </c>
      <c r="E11" s="106">
        <v>0</v>
      </c>
      <c r="F11" s="106">
        <v>0</v>
      </c>
      <c r="G11" s="253">
        <v>1</v>
      </c>
    </row>
    <row r="12" spans="2:9" ht="18.75" customHeight="1">
      <c r="B12" s="152" t="s">
        <v>95</v>
      </c>
      <c r="C12" s="106">
        <f t="shared" si="1"/>
        <v>11</v>
      </c>
      <c r="D12" s="106">
        <v>7</v>
      </c>
      <c r="E12" s="106">
        <v>0</v>
      </c>
      <c r="F12" s="106">
        <v>1</v>
      </c>
      <c r="G12" s="253">
        <v>3</v>
      </c>
    </row>
    <row r="13" spans="2:9" ht="18.75" customHeight="1">
      <c r="B13" s="152" t="s">
        <v>96</v>
      </c>
      <c r="C13" s="106">
        <f t="shared" si="1"/>
        <v>32</v>
      </c>
      <c r="D13" s="106">
        <v>2</v>
      </c>
      <c r="E13" s="106">
        <v>0</v>
      </c>
      <c r="F13" s="106">
        <v>30</v>
      </c>
      <c r="G13" s="253">
        <v>0</v>
      </c>
    </row>
    <row r="14" spans="2:9" ht="18.75" customHeight="1">
      <c r="B14" s="152" t="s">
        <v>97</v>
      </c>
      <c r="C14" s="106">
        <f t="shared" si="1"/>
        <v>2</v>
      </c>
      <c r="D14" s="106">
        <v>2</v>
      </c>
      <c r="E14" s="106">
        <v>0</v>
      </c>
      <c r="F14" s="106">
        <v>0</v>
      </c>
      <c r="G14" s="253">
        <v>0</v>
      </c>
    </row>
    <row r="15" spans="2:9" ht="18.75" customHeight="1">
      <c r="B15" s="152" t="s">
        <v>98</v>
      </c>
      <c r="C15" s="106">
        <f t="shared" si="1"/>
        <v>4</v>
      </c>
      <c r="D15" s="106">
        <v>3</v>
      </c>
      <c r="E15" s="106">
        <v>0</v>
      </c>
      <c r="F15" s="106">
        <v>0</v>
      </c>
      <c r="G15" s="253">
        <v>1</v>
      </c>
    </row>
    <row r="16" spans="2:9" ht="18.75" customHeight="1">
      <c r="B16" s="152" t="s">
        <v>99</v>
      </c>
      <c r="C16" s="106">
        <f t="shared" si="1"/>
        <v>1</v>
      </c>
      <c r="D16" s="106">
        <v>0</v>
      </c>
      <c r="E16" s="106">
        <v>0</v>
      </c>
      <c r="F16" s="106">
        <v>0</v>
      </c>
      <c r="G16" s="253">
        <v>1</v>
      </c>
    </row>
    <row r="17" spans="2:15" ht="15.75" thickBot="1">
      <c r="B17" s="155" t="s">
        <v>81</v>
      </c>
      <c r="C17" s="156">
        <f t="shared" si="1"/>
        <v>442.76315789474302</v>
      </c>
      <c r="D17" s="156">
        <v>289.5</v>
      </c>
      <c r="E17" s="156">
        <v>11.000000000001364</v>
      </c>
      <c r="F17" s="156">
        <v>55.263157894741653</v>
      </c>
      <c r="G17" s="254">
        <v>87</v>
      </c>
    </row>
    <row r="18" spans="2:15" ht="9" customHeight="1"/>
    <row r="19" spans="2:15" ht="24.75" customHeight="1">
      <c r="B19" s="618" t="s">
        <v>82</v>
      </c>
      <c r="C19" s="618"/>
      <c r="D19" s="618"/>
      <c r="E19" s="618"/>
      <c r="F19" s="618"/>
      <c r="G19" s="618"/>
    </row>
    <row r="21" spans="2:15">
      <c r="J21" s="671" t="s">
        <v>82</v>
      </c>
      <c r="K21" s="671"/>
      <c r="L21" s="671"/>
      <c r="M21" s="671"/>
      <c r="N21" s="671"/>
      <c r="O21" s="671"/>
    </row>
    <row r="22" spans="2:15" ht="15.75" thickBot="1">
      <c r="J22" s="671"/>
      <c r="K22" s="671"/>
      <c r="L22" s="671"/>
      <c r="M22" s="671"/>
      <c r="N22" s="671"/>
      <c r="O22" s="671"/>
    </row>
    <row r="23" spans="2:15">
      <c r="B23" s="629" t="s">
        <v>89</v>
      </c>
      <c r="C23" s="654" t="s">
        <v>9</v>
      </c>
      <c r="D23"/>
      <c r="E23"/>
    </row>
    <row r="24" spans="2:15">
      <c r="B24" s="630"/>
      <c r="C24" s="655"/>
      <c r="D24"/>
      <c r="E24"/>
    </row>
    <row r="25" spans="2:15">
      <c r="B25" s="111" t="s">
        <v>9</v>
      </c>
      <c r="C25" s="112">
        <f>+C6/$C$6</f>
        <v>1</v>
      </c>
      <c r="D25"/>
      <c r="E25"/>
    </row>
    <row r="26" spans="2:15">
      <c r="B26" s="113" t="s">
        <v>81</v>
      </c>
      <c r="C26" s="114">
        <v>5.1938470276995566E-2</v>
      </c>
      <c r="D26"/>
      <c r="E26"/>
    </row>
    <row r="27" spans="2:15">
      <c r="B27" s="113" t="s">
        <v>99</v>
      </c>
      <c r="C27" s="114">
        <v>1.1730531176973575E-4</v>
      </c>
      <c r="D27"/>
      <c r="E27"/>
    </row>
    <row r="28" spans="2:15">
      <c r="B28" s="113" t="s">
        <v>98</v>
      </c>
      <c r="C28" s="114">
        <v>4.69221247078943E-4</v>
      </c>
      <c r="D28"/>
      <c r="E28"/>
    </row>
    <row r="29" spans="2:15">
      <c r="B29" s="113" t="s">
        <v>97</v>
      </c>
      <c r="C29" s="114">
        <v>2.346106235394715E-4</v>
      </c>
      <c r="D29"/>
      <c r="E29"/>
    </row>
    <row r="30" spans="2:15">
      <c r="B30" s="113" t="s">
        <v>96</v>
      </c>
      <c r="C30" s="114">
        <v>3.753769976631544E-3</v>
      </c>
      <c r="D30"/>
      <c r="E30"/>
    </row>
    <row r="31" spans="2:15" ht="15" customHeight="1">
      <c r="B31" s="113" t="s">
        <v>95</v>
      </c>
      <c r="C31" s="114">
        <v>1.2903584294670933E-3</v>
      </c>
      <c r="D31"/>
      <c r="E31"/>
    </row>
    <row r="32" spans="2:15">
      <c r="B32" s="113" t="s">
        <v>94</v>
      </c>
      <c r="C32" s="114">
        <v>9.38442494157886E-4</v>
      </c>
      <c r="D32"/>
      <c r="E32"/>
    </row>
    <row r="33" spans="2:5">
      <c r="B33" s="113" t="s">
        <v>93</v>
      </c>
      <c r="C33" s="114">
        <v>1.7713102077230099E-2</v>
      </c>
      <c r="D33"/>
      <c r="E33"/>
    </row>
    <row r="34" spans="2:5">
      <c r="B34" s="113" t="s">
        <v>92</v>
      </c>
      <c r="C34" s="114">
        <v>6.3579478979196774E-2</v>
      </c>
      <c r="D34"/>
      <c r="E34"/>
    </row>
    <row r="35" spans="2:5">
      <c r="B35" s="113" t="s">
        <v>91</v>
      </c>
      <c r="C35" s="114">
        <v>0.16868503832488002</v>
      </c>
      <c r="D35"/>
      <c r="E35"/>
    </row>
    <row r="36" spans="2:5">
      <c r="B36" s="113" t="s">
        <v>90</v>
      </c>
      <c r="C36" s="114">
        <v>0.69128020225905273</v>
      </c>
      <c r="D36"/>
      <c r="E36"/>
    </row>
    <row r="37" spans="2:5">
      <c r="C37" s="115"/>
      <c r="D37" s="115"/>
      <c r="E37" s="115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</sheetData>
  <mergeCells count="10">
    <mergeCell ref="J21:O22"/>
    <mergeCell ref="B23:B24"/>
    <mergeCell ref="C23:C24"/>
    <mergeCell ref="B1:G1"/>
    <mergeCell ref="B2:G2"/>
    <mergeCell ref="B3:H3"/>
    <mergeCell ref="B4:B5"/>
    <mergeCell ref="C4:C5"/>
    <mergeCell ref="D4:G4"/>
    <mergeCell ref="B19:G19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9:L10"/>
  <sheetViews>
    <sheetView workbookViewId="0">
      <selection activeCell="L10" sqref="L10"/>
    </sheetView>
  </sheetViews>
  <sheetFormatPr baseColWidth="10" defaultRowHeight="15"/>
  <cols>
    <col min="1" max="16384" width="11.42578125" style="1"/>
  </cols>
  <sheetData>
    <row r="9" spans="6:12" ht="59.25">
      <c r="F9" s="613" t="s">
        <v>4</v>
      </c>
      <c r="G9" s="613"/>
      <c r="H9" s="613"/>
      <c r="I9" s="613"/>
      <c r="J9" s="613"/>
      <c r="K9" s="613"/>
      <c r="L9" s="613"/>
    </row>
    <row r="10" spans="6:12" ht="61.5">
      <c r="F10" s="8"/>
      <c r="G10" s="614" t="s">
        <v>189</v>
      </c>
      <c r="H10" s="614"/>
      <c r="I10" s="614"/>
      <c r="J10" s="614"/>
      <c r="K10" s="614"/>
      <c r="L10" s="8"/>
    </row>
  </sheetData>
  <mergeCells count="2">
    <mergeCell ref="F9:L9"/>
    <mergeCell ref="G10:K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B2:H13"/>
  <sheetViews>
    <sheetView showGridLines="0" workbookViewId="0">
      <selection activeCell="J17" sqref="J17"/>
    </sheetView>
  </sheetViews>
  <sheetFormatPr baseColWidth="10" defaultRowHeight="15"/>
  <cols>
    <col min="2" max="2" width="25.140625" customWidth="1"/>
    <col min="3" max="3" width="13" customWidth="1"/>
    <col min="4" max="4" width="14.5703125" customWidth="1"/>
  </cols>
  <sheetData>
    <row r="2" spans="2:8">
      <c r="B2" s="615" t="s">
        <v>409</v>
      </c>
      <c r="C2" s="615"/>
      <c r="D2" s="615"/>
    </row>
    <row r="3" spans="2:8" ht="27.75" customHeight="1">
      <c r="B3" s="633" t="s">
        <v>212</v>
      </c>
      <c r="C3" s="633"/>
      <c r="D3" s="633"/>
    </row>
    <row r="4" spans="2:8" ht="15.75" thickBot="1">
      <c r="B4" s="9"/>
      <c r="C4" s="9"/>
      <c r="D4" s="9"/>
      <c r="E4" s="10"/>
    </row>
    <row r="5" spans="2:8" ht="15.75" thickBot="1">
      <c r="B5" s="225" t="s">
        <v>6</v>
      </c>
      <c r="C5" s="237" t="s">
        <v>7</v>
      </c>
      <c r="D5" s="238" t="s">
        <v>8</v>
      </c>
      <c r="E5" s="10"/>
    </row>
    <row r="6" spans="2:8" ht="19.5" customHeight="1">
      <c r="B6" s="128" t="s">
        <v>9</v>
      </c>
      <c r="C6" s="129">
        <f>+SUM(C7:C9)</f>
        <v>7163</v>
      </c>
      <c r="D6" s="130">
        <f>+SUM(D7:D9)</f>
        <v>1</v>
      </c>
      <c r="E6" s="10"/>
    </row>
    <row r="7" spans="2:8" ht="19.5" customHeight="1">
      <c r="B7" s="131" t="s">
        <v>213</v>
      </c>
      <c r="C7" s="132">
        <v>4857</v>
      </c>
      <c r="D7" s="133">
        <f>+C7/C6</f>
        <v>0.67806784866675973</v>
      </c>
      <c r="E7" s="10"/>
    </row>
    <row r="8" spans="2:8" ht="19.5" customHeight="1">
      <c r="B8" s="131" t="s">
        <v>214</v>
      </c>
      <c r="C8" s="132">
        <v>1257</v>
      </c>
      <c r="D8" s="133">
        <f>+C8/C6</f>
        <v>0.17548513192796314</v>
      </c>
      <c r="E8" s="10"/>
    </row>
    <row r="9" spans="2:8" ht="15.75" thickBot="1">
      <c r="B9" s="180" t="s">
        <v>215</v>
      </c>
      <c r="C9" s="181">
        <v>1049</v>
      </c>
      <c r="D9" s="228">
        <f>+C9/C6</f>
        <v>0.14644701940527713</v>
      </c>
      <c r="E9" s="10"/>
    </row>
    <row r="12" spans="2:8">
      <c r="B12" s="615" t="s">
        <v>411</v>
      </c>
      <c r="C12" s="615"/>
      <c r="D12" s="615"/>
      <c r="E12" s="615"/>
      <c r="F12" s="615"/>
      <c r="G12" s="615"/>
      <c r="H12" s="615"/>
    </row>
    <row r="13" spans="2:8" ht="15" customHeight="1">
      <c r="B13" s="633" t="s">
        <v>212</v>
      </c>
      <c r="C13" s="633"/>
      <c r="D13" s="633"/>
      <c r="E13" s="633"/>
      <c r="F13" s="633"/>
      <c r="G13" s="633"/>
      <c r="H13" s="633"/>
    </row>
  </sheetData>
  <mergeCells count="4">
    <mergeCell ref="B2:D2"/>
    <mergeCell ref="B3:D3"/>
    <mergeCell ref="B12:H12"/>
    <mergeCell ref="B13:H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I25"/>
  <sheetViews>
    <sheetView showGridLines="0" workbookViewId="0">
      <selection activeCell="I19" sqref="I19"/>
    </sheetView>
  </sheetViews>
  <sheetFormatPr baseColWidth="10" defaultRowHeight="15"/>
  <cols>
    <col min="2" max="2" width="25.140625" customWidth="1"/>
    <col min="3" max="4" width="15.85546875" customWidth="1"/>
  </cols>
  <sheetData>
    <row r="2" spans="1:8">
      <c r="B2" s="615" t="s">
        <v>661</v>
      </c>
      <c r="C2" s="615"/>
      <c r="D2" s="615"/>
    </row>
    <row r="3" spans="1:8" ht="15" customHeight="1">
      <c r="B3" s="616" t="s">
        <v>5</v>
      </c>
      <c r="C3" s="616"/>
      <c r="D3" s="616"/>
    </row>
    <row r="4" spans="1:8" ht="15.75" thickBot="1">
      <c r="B4" s="9"/>
      <c r="C4" s="9"/>
      <c r="D4" s="9"/>
      <c r="E4" s="10"/>
    </row>
    <row r="5" spans="1:8" ht="15.75" thickBot="1">
      <c r="A5" s="11"/>
      <c r="B5" s="12" t="s">
        <v>6</v>
      </c>
      <c r="C5" s="13" t="s">
        <v>7</v>
      </c>
      <c r="D5" s="13" t="s">
        <v>8</v>
      </c>
      <c r="E5" s="14"/>
    </row>
    <row r="6" spans="1:8" ht="19.5" customHeight="1">
      <c r="B6" s="15" t="s">
        <v>9</v>
      </c>
      <c r="C6" s="16">
        <v>10287</v>
      </c>
      <c r="D6" s="17">
        <f>C6/$C$6*100</f>
        <v>100</v>
      </c>
      <c r="E6" s="14"/>
    </row>
    <row r="7" spans="1:8" ht="19.5" customHeight="1">
      <c r="A7" s="11"/>
      <c r="B7" s="18" t="s">
        <v>10</v>
      </c>
      <c r="C7" s="19">
        <v>9161</v>
      </c>
      <c r="D7" s="20">
        <f>C7/$C$6</f>
        <v>0.89054146009526591</v>
      </c>
      <c r="E7" s="14"/>
    </row>
    <row r="8" spans="1:8" ht="19.5" customHeight="1">
      <c r="A8" s="11"/>
      <c r="B8" s="18" t="s">
        <v>11</v>
      </c>
      <c r="C8" s="19">
        <v>696</v>
      </c>
      <c r="D8" s="20">
        <f>C8/$C$6</f>
        <v>6.7658209390492857E-2</v>
      </c>
      <c r="E8" s="14"/>
    </row>
    <row r="9" spans="1:8" ht="19.5" customHeight="1">
      <c r="A9" s="11"/>
      <c r="B9" s="18" t="s">
        <v>12</v>
      </c>
      <c r="C9" s="19">
        <v>264</v>
      </c>
      <c r="D9" s="20">
        <f>C9/$C$6</f>
        <v>2.5663458734324875E-2</v>
      </c>
      <c r="E9" s="14"/>
    </row>
    <row r="10" spans="1:8" ht="15.75" thickBot="1">
      <c r="A10" s="11"/>
      <c r="B10" s="21" t="s">
        <v>13</v>
      </c>
      <c r="C10" s="22">
        <v>166</v>
      </c>
      <c r="D10" s="23">
        <f>C10/$C$6</f>
        <v>1.6136871779916399E-2</v>
      </c>
      <c r="E10" s="14"/>
    </row>
    <row r="11" spans="1:8">
      <c r="B11" s="11"/>
      <c r="C11" s="11"/>
      <c r="D11" s="11"/>
    </row>
    <row r="12" spans="1:8">
      <c r="B12" s="11"/>
      <c r="C12" s="11"/>
      <c r="D12" s="11"/>
    </row>
    <row r="13" spans="1:8">
      <c r="B13" s="615" t="s">
        <v>120</v>
      </c>
      <c r="C13" s="615"/>
      <c r="D13" s="615"/>
      <c r="E13" s="615"/>
      <c r="F13" s="615"/>
      <c r="G13" s="615"/>
    </row>
    <row r="14" spans="1:8" ht="15" customHeight="1">
      <c r="B14" s="616" t="s">
        <v>14</v>
      </c>
      <c r="C14" s="616"/>
      <c r="D14" s="616"/>
      <c r="E14" s="616"/>
      <c r="F14" s="616"/>
      <c r="G14" s="616"/>
      <c r="H14" s="616"/>
    </row>
    <row r="15" spans="1:8">
      <c r="B15" s="11"/>
      <c r="C15" s="11"/>
      <c r="D15" s="11"/>
      <c r="E15" s="11"/>
      <c r="F15" s="11"/>
      <c r="G15" s="11"/>
    </row>
    <row r="16" spans="1:8">
      <c r="B16" s="24"/>
      <c r="C16" s="25"/>
      <c r="D16" s="25"/>
      <c r="E16" s="25"/>
      <c r="F16" s="25"/>
      <c r="G16" s="25"/>
      <c r="H16" s="26"/>
    </row>
    <row r="17" spans="2:9">
      <c r="B17" s="27"/>
      <c r="C17" s="25"/>
      <c r="D17" s="28"/>
      <c r="E17" s="28"/>
      <c r="F17" s="28"/>
      <c r="G17" s="28"/>
      <c r="H17" s="26"/>
    </row>
    <row r="18" spans="2:9">
      <c r="B18" s="29"/>
      <c r="C18" s="30"/>
      <c r="D18" s="31"/>
      <c r="E18" s="32"/>
      <c r="F18" s="32"/>
      <c r="G18" s="32"/>
      <c r="H18" s="26"/>
    </row>
    <row r="19" spans="2:9">
      <c r="B19" s="25"/>
      <c r="C19" s="30"/>
      <c r="D19" s="31"/>
      <c r="E19" s="32"/>
      <c r="F19" s="32"/>
      <c r="G19" s="32"/>
      <c r="H19" s="26"/>
      <c r="I19" s="26"/>
    </row>
    <row r="20" spans="2:9">
      <c r="B20" s="25"/>
      <c r="C20" s="30"/>
      <c r="D20" s="31"/>
      <c r="E20" s="32"/>
      <c r="F20" s="32"/>
      <c r="G20" s="32"/>
      <c r="H20" s="26"/>
      <c r="I20" s="26"/>
    </row>
    <row r="21" spans="2:9">
      <c r="B21" s="25"/>
      <c r="C21" s="30"/>
      <c r="D21" s="31"/>
      <c r="E21" s="32"/>
      <c r="F21" s="32"/>
      <c r="G21" s="32"/>
      <c r="H21" s="26"/>
      <c r="I21" s="26"/>
    </row>
    <row r="22" spans="2:9">
      <c r="B22" s="25"/>
      <c r="C22" s="30"/>
      <c r="D22" s="31"/>
      <c r="E22" s="32"/>
      <c r="F22" s="32"/>
      <c r="G22" s="33"/>
      <c r="H22" s="26"/>
      <c r="I22" s="26"/>
    </row>
    <row r="23" spans="2:9">
      <c r="C23" s="25"/>
      <c r="D23" s="34"/>
      <c r="E23" s="31"/>
      <c r="F23" s="32"/>
      <c r="G23" s="32"/>
      <c r="H23" s="32"/>
      <c r="I23" s="26"/>
    </row>
    <row r="24" spans="2:9">
      <c r="C24" s="25"/>
      <c r="D24" s="34"/>
      <c r="E24" s="31"/>
      <c r="F24" s="32"/>
      <c r="G24" s="32"/>
      <c r="H24" s="32"/>
      <c r="I24" s="26"/>
    </row>
    <row r="25" spans="2:9">
      <c r="C25" s="25"/>
      <c r="D25" s="34"/>
      <c r="E25" s="31"/>
      <c r="F25" s="32"/>
      <c r="G25" s="32"/>
      <c r="H25" s="35"/>
      <c r="I25" s="26"/>
    </row>
  </sheetData>
  <mergeCells count="4">
    <mergeCell ref="B2:D2"/>
    <mergeCell ref="B3:D3"/>
    <mergeCell ref="B13:G13"/>
    <mergeCell ref="B14:H14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B1:M68"/>
  <sheetViews>
    <sheetView showGridLines="0" workbookViewId="0">
      <selection activeCell="H12" sqref="H12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8" max="8" width="18.28515625" customWidth="1"/>
  </cols>
  <sheetData>
    <row r="1" spans="2:9">
      <c r="B1" s="615" t="s">
        <v>410</v>
      </c>
      <c r="C1" s="615"/>
      <c r="D1" s="615"/>
      <c r="E1" s="615"/>
      <c r="F1" s="615"/>
      <c r="G1" s="443"/>
    </row>
    <row r="2" spans="2:9">
      <c r="B2" s="619" t="s">
        <v>216</v>
      </c>
      <c r="C2" s="619"/>
      <c r="D2" s="619"/>
      <c r="E2" s="619"/>
      <c r="F2" s="619"/>
      <c r="G2" s="445"/>
    </row>
    <row r="3" spans="2:9" ht="15.75" thickBot="1">
      <c r="B3" s="38"/>
      <c r="C3" s="38"/>
      <c r="D3" s="38"/>
      <c r="E3" s="38"/>
      <c r="F3" s="38"/>
      <c r="G3" s="38"/>
      <c r="H3" s="39"/>
    </row>
    <row r="4" spans="2:9" ht="15.75" thickBot="1">
      <c r="B4" s="686" t="s">
        <v>16</v>
      </c>
      <c r="C4" s="688" t="s">
        <v>9</v>
      </c>
      <c r="D4" s="690" t="s">
        <v>6</v>
      </c>
      <c r="E4" s="691"/>
      <c r="F4" s="692"/>
      <c r="H4" s="39"/>
    </row>
    <row r="5" spans="2:9" ht="24.75" thickBot="1">
      <c r="B5" s="687"/>
      <c r="C5" s="689"/>
      <c r="D5" s="256" t="s">
        <v>213</v>
      </c>
      <c r="E5" s="257" t="s">
        <v>214</v>
      </c>
      <c r="F5" s="258" t="s">
        <v>215</v>
      </c>
      <c r="H5" s="39"/>
    </row>
    <row r="6" spans="2:9" ht="18.75" customHeight="1">
      <c r="B6" s="41" t="s">
        <v>9</v>
      </c>
      <c r="C6" s="139">
        <f>+SUM(D6:F6)</f>
        <v>7163</v>
      </c>
      <c r="D6" s="139">
        <f>+SUM(D7:D65)</f>
        <v>4857</v>
      </c>
      <c r="E6" s="139">
        <f>+SUM(E7:E65)</f>
        <v>1257</v>
      </c>
      <c r="F6" s="140">
        <f>+SUM(F7:F65)</f>
        <v>1049</v>
      </c>
      <c r="G6" s="44"/>
      <c r="H6" s="39"/>
    </row>
    <row r="7" spans="2:9">
      <c r="B7" s="45" t="s">
        <v>17</v>
      </c>
      <c r="C7" s="46">
        <f t="shared" ref="C7:C64" si="0">+SUM(D7:F7)</f>
        <v>30</v>
      </c>
      <c r="D7" s="46">
        <v>18</v>
      </c>
      <c r="E7" s="46">
        <v>6</v>
      </c>
      <c r="F7" s="47">
        <v>6</v>
      </c>
      <c r="G7" s="46"/>
      <c r="H7" s="39"/>
    </row>
    <row r="8" spans="2:9">
      <c r="B8" s="45" t="s">
        <v>135</v>
      </c>
      <c r="C8" s="46">
        <f t="shared" si="0"/>
        <v>31</v>
      </c>
      <c r="D8" s="46">
        <v>21</v>
      </c>
      <c r="E8" s="46">
        <v>6</v>
      </c>
      <c r="F8" s="47">
        <v>4</v>
      </c>
      <c r="G8" s="46"/>
      <c r="H8" s="48" t="s">
        <v>21</v>
      </c>
      <c r="I8" s="49">
        <v>1.6473544604216111E-2</v>
      </c>
    </row>
    <row r="9" spans="2:9">
      <c r="B9" s="45" t="s">
        <v>22</v>
      </c>
      <c r="C9" s="46">
        <f t="shared" si="0"/>
        <v>8</v>
      </c>
      <c r="D9" s="46">
        <v>4</v>
      </c>
      <c r="E9" s="46">
        <v>1</v>
      </c>
      <c r="F9" s="47">
        <v>3</v>
      </c>
      <c r="G9" s="46"/>
      <c r="H9" s="48" t="s">
        <v>75</v>
      </c>
      <c r="I9" s="49">
        <v>2.1220159151193633E-2</v>
      </c>
    </row>
    <row r="10" spans="2:9">
      <c r="B10" s="45" t="s">
        <v>137</v>
      </c>
      <c r="C10" s="46">
        <f t="shared" si="0"/>
        <v>33</v>
      </c>
      <c r="D10" s="46">
        <v>26</v>
      </c>
      <c r="E10" s="46">
        <v>6</v>
      </c>
      <c r="F10" s="47">
        <v>1</v>
      </c>
      <c r="G10" s="46"/>
      <c r="H10" s="48" t="s">
        <v>25</v>
      </c>
      <c r="I10" s="49">
        <v>2.2337009632835404E-2</v>
      </c>
    </row>
    <row r="11" spans="2:9">
      <c r="B11" s="45" t="s">
        <v>138</v>
      </c>
      <c r="C11" s="46">
        <f t="shared" si="0"/>
        <v>3</v>
      </c>
      <c r="D11" s="46">
        <v>3</v>
      </c>
      <c r="E11" s="46">
        <v>0</v>
      </c>
      <c r="F11" s="47">
        <v>0</v>
      </c>
      <c r="G11" s="46"/>
      <c r="H11" s="48" t="s">
        <v>27</v>
      </c>
      <c r="I11" s="49">
        <v>2.2476615943040627E-2</v>
      </c>
    </row>
    <row r="12" spans="2:9" ht="24">
      <c r="B12" s="45" t="s">
        <v>196</v>
      </c>
      <c r="C12" s="46">
        <f t="shared" si="0"/>
        <v>2</v>
      </c>
      <c r="D12" s="46">
        <v>1</v>
      </c>
      <c r="E12" s="46">
        <v>1</v>
      </c>
      <c r="F12" s="47">
        <v>0</v>
      </c>
      <c r="G12" s="46"/>
      <c r="H12" s="48" t="s">
        <v>23</v>
      </c>
      <c r="I12" s="49">
        <v>2.7642049420633814E-2</v>
      </c>
    </row>
    <row r="13" spans="2:9">
      <c r="B13" s="45" t="s">
        <v>30</v>
      </c>
      <c r="C13" s="46">
        <f t="shared" si="0"/>
        <v>13</v>
      </c>
      <c r="D13" s="46">
        <v>11</v>
      </c>
      <c r="E13" s="46">
        <v>2</v>
      </c>
      <c r="F13" s="47">
        <v>0</v>
      </c>
      <c r="G13" s="46"/>
      <c r="H13" s="48" t="s">
        <v>29</v>
      </c>
      <c r="I13" s="49">
        <v>4.3975987714644699E-2</v>
      </c>
    </row>
    <row r="14" spans="2:9">
      <c r="B14" s="45" t="s">
        <v>32</v>
      </c>
      <c r="C14" s="46">
        <f t="shared" si="0"/>
        <v>1</v>
      </c>
      <c r="D14" s="46">
        <v>1</v>
      </c>
      <c r="E14" s="46">
        <v>0</v>
      </c>
      <c r="F14" s="47">
        <v>0</v>
      </c>
      <c r="G14" s="46"/>
      <c r="H14" s="48" t="s">
        <v>33</v>
      </c>
      <c r="I14" s="49">
        <v>8.9348038531341614E-2</v>
      </c>
    </row>
    <row r="15" spans="2:9" ht="24">
      <c r="B15" s="45" t="s">
        <v>174</v>
      </c>
      <c r="C15" s="46">
        <f t="shared" si="0"/>
        <v>1</v>
      </c>
      <c r="D15" s="46">
        <v>1</v>
      </c>
      <c r="E15" s="46">
        <v>0</v>
      </c>
      <c r="F15" s="47">
        <v>0</v>
      </c>
      <c r="G15" s="46"/>
      <c r="H15" s="48" t="s">
        <v>31</v>
      </c>
      <c r="I15" s="49">
        <v>9.2698589976266926E-2</v>
      </c>
    </row>
    <row r="16" spans="2:9">
      <c r="B16" s="45" t="s">
        <v>34</v>
      </c>
      <c r="C16" s="46">
        <f t="shared" si="0"/>
        <v>3</v>
      </c>
      <c r="D16" s="46">
        <v>3</v>
      </c>
      <c r="E16" s="46">
        <v>0</v>
      </c>
      <c r="F16" s="47">
        <v>0</v>
      </c>
      <c r="G16" s="46"/>
      <c r="H16" s="48" t="s">
        <v>35</v>
      </c>
      <c r="I16" s="49">
        <v>0.11322071757643445</v>
      </c>
    </row>
    <row r="17" spans="2:9">
      <c r="B17" s="45" t="s">
        <v>36</v>
      </c>
      <c r="C17" s="46">
        <f t="shared" si="0"/>
        <v>18</v>
      </c>
      <c r="D17" s="46">
        <v>13</v>
      </c>
      <c r="E17" s="46">
        <v>3</v>
      </c>
      <c r="F17" s="47">
        <v>2</v>
      </c>
      <c r="G17" s="46"/>
      <c r="H17" s="48" t="s">
        <v>37</v>
      </c>
      <c r="I17" s="49">
        <v>0.38098562055004886</v>
      </c>
    </row>
    <row r="18" spans="2:9">
      <c r="B18" s="45" t="s">
        <v>140</v>
      </c>
      <c r="C18" s="46">
        <f t="shared" si="0"/>
        <v>39</v>
      </c>
      <c r="D18" s="46">
        <v>32</v>
      </c>
      <c r="E18" s="46">
        <v>5</v>
      </c>
      <c r="F18" s="47">
        <v>2</v>
      </c>
      <c r="G18" s="46"/>
      <c r="H18" s="39"/>
    </row>
    <row r="19" spans="2:9">
      <c r="B19" s="45" t="s">
        <v>40</v>
      </c>
      <c r="C19" s="46">
        <f t="shared" si="0"/>
        <v>1</v>
      </c>
      <c r="D19" s="46">
        <v>1</v>
      </c>
      <c r="E19" s="46">
        <v>0</v>
      </c>
      <c r="F19" s="47">
        <v>0</v>
      </c>
      <c r="G19" s="46"/>
      <c r="H19" s="39"/>
    </row>
    <row r="20" spans="2:9">
      <c r="B20" s="45" t="s">
        <v>41</v>
      </c>
      <c r="C20" s="46">
        <f t="shared" si="0"/>
        <v>1</v>
      </c>
      <c r="D20" s="46">
        <v>0</v>
      </c>
      <c r="E20" s="46">
        <v>1</v>
      </c>
      <c r="F20" s="47">
        <v>0</v>
      </c>
      <c r="G20" s="46"/>
      <c r="H20" s="39"/>
    </row>
    <row r="21" spans="2:9">
      <c r="B21" s="45" t="s">
        <v>44</v>
      </c>
      <c r="C21" s="46">
        <f t="shared" si="0"/>
        <v>33</v>
      </c>
      <c r="D21" s="46">
        <v>20</v>
      </c>
      <c r="E21" s="46">
        <v>9</v>
      </c>
      <c r="F21" s="47">
        <v>4</v>
      </c>
      <c r="G21" s="46"/>
      <c r="H21" s="39"/>
    </row>
    <row r="22" spans="2:9">
      <c r="B22" s="45" t="s">
        <v>45</v>
      </c>
      <c r="C22" s="46">
        <f t="shared" si="0"/>
        <v>6</v>
      </c>
      <c r="D22" s="46">
        <v>3</v>
      </c>
      <c r="E22" s="46">
        <v>3</v>
      </c>
      <c r="F22" s="47">
        <v>0</v>
      </c>
      <c r="G22" s="46"/>
      <c r="H22" s="39"/>
    </row>
    <row r="23" spans="2:9">
      <c r="B23" s="45" t="s">
        <v>46</v>
      </c>
      <c r="C23" s="46">
        <f t="shared" si="0"/>
        <v>23</v>
      </c>
      <c r="D23" s="46">
        <v>14</v>
      </c>
      <c r="E23" s="46">
        <v>3</v>
      </c>
      <c r="F23" s="47">
        <v>6</v>
      </c>
      <c r="G23" s="46"/>
      <c r="H23" s="39"/>
    </row>
    <row r="24" spans="2:9">
      <c r="B24" s="45" t="s">
        <v>47</v>
      </c>
      <c r="C24" s="46">
        <f t="shared" si="0"/>
        <v>2</v>
      </c>
      <c r="D24" s="46">
        <v>2</v>
      </c>
      <c r="E24" s="46">
        <v>0</v>
      </c>
      <c r="F24" s="47">
        <v>0</v>
      </c>
      <c r="G24" s="46"/>
      <c r="H24" s="39"/>
    </row>
    <row r="25" spans="2:9">
      <c r="B25" s="45" t="s">
        <v>48</v>
      </c>
      <c r="C25" s="46">
        <f t="shared" si="0"/>
        <v>1</v>
      </c>
      <c r="D25" s="46">
        <v>0</v>
      </c>
      <c r="E25" s="46">
        <v>1</v>
      </c>
      <c r="F25" s="47">
        <v>0</v>
      </c>
      <c r="G25" s="46"/>
      <c r="H25" s="39"/>
    </row>
    <row r="26" spans="2:9">
      <c r="B26" s="45" t="s">
        <v>50</v>
      </c>
      <c r="C26" s="46">
        <f t="shared" si="0"/>
        <v>5</v>
      </c>
      <c r="D26" s="46">
        <v>4</v>
      </c>
      <c r="E26" s="46">
        <v>1</v>
      </c>
      <c r="F26" s="47">
        <v>0</v>
      </c>
      <c r="G26" s="46"/>
      <c r="H26" s="39"/>
    </row>
    <row r="27" spans="2:9">
      <c r="B27" s="45" t="s">
        <v>176</v>
      </c>
      <c r="C27" s="46">
        <f t="shared" si="0"/>
        <v>1</v>
      </c>
      <c r="D27" s="46">
        <v>1</v>
      </c>
      <c r="E27" s="46">
        <v>0</v>
      </c>
      <c r="F27" s="47">
        <v>0</v>
      </c>
      <c r="G27" s="46"/>
      <c r="H27" s="39"/>
    </row>
    <row r="28" spans="2:9">
      <c r="B28" s="45" t="s">
        <v>51</v>
      </c>
      <c r="C28" s="46">
        <f t="shared" si="0"/>
        <v>3</v>
      </c>
      <c r="D28" s="46">
        <v>3</v>
      </c>
      <c r="E28" s="46">
        <v>0</v>
      </c>
      <c r="F28" s="47">
        <v>0</v>
      </c>
      <c r="G28" s="46"/>
      <c r="H28" s="39"/>
    </row>
    <row r="29" spans="2:9">
      <c r="B29" s="45" t="s">
        <v>29</v>
      </c>
      <c r="C29" s="46">
        <f t="shared" si="0"/>
        <v>315</v>
      </c>
      <c r="D29" s="46">
        <v>222</v>
      </c>
      <c r="E29" s="46">
        <v>55</v>
      </c>
      <c r="F29" s="47">
        <v>38</v>
      </c>
      <c r="G29" s="46"/>
      <c r="H29" s="39"/>
    </row>
    <row r="30" spans="2:9">
      <c r="B30" s="45" t="s">
        <v>19</v>
      </c>
      <c r="C30" s="46">
        <f t="shared" si="0"/>
        <v>64</v>
      </c>
      <c r="D30" s="46">
        <v>47</v>
      </c>
      <c r="E30" s="46">
        <v>9</v>
      </c>
      <c r="F30" s="47">
        <v>8</v>
      </c>
      <c r="G30" s="46"/>
      <c r="H30" s="39"/>
    </row>
    <row r="31" spans="2:9" ht="24">
      <c r="B31" s="45" t="s">
        <v>37</v>
      </c>
      <c r="C31" s="46">
        <f t="shared" si="0"/>
        <v>2729</v>
      </c>
      <c r="D31" s="46">
        <v>1791</v>
      </c>
      <c r="E31" s="46">
        <v>499</v>
      </c>
      <c r="F31" s="47">
        <v>439</v>
      </c>
      <c r="G31" s="46"/>
      <c r="H31" s="39"/>
    </row>
    <row r="32" spans="2:9">
      <c r="B32" s="45" t="s">
        <v>52</v>
      </c>
      <c r="C32" s="46">
        <f t="shared" si="0"/>
        <v>12</v>
      </c>
      <c r="D32" s="46">
        <v>9</v>
      </c>
      <c r="E32" s="46">
        <v>2</v>
      </c>
      <c r="F32" s="47">
        <v>1</v>
      </c>
      <c r="G32" s="46"/>
      <c r="H32" s="39"/>
    </row>
    <row r="33" spans="2:13">
      <c r="B33" s="45" t="s">
        <v>53</v>
      </c>
      <c r="C33" s="46">
        <f t="shared" si="0"/>
        <v>16</v>
      </c>
      <c r="D33" s="46">
        <v>8</v>
      </c>
      <c r="E33" s="46">
        <v>8</v>
      </c>
      <c r="F33" s="47">
        <v>0</v>
      </c>
      <c r="G33" s="46"/>
      <c r="H33" s="39"/>
    </row>
    <row r="34" spans="2:13">
      <c r="B34" s="45" t="s">
        <v>54</v>
      </c>
      <c r="C34" s="46">
        <f t="shared" si="0"/>
        <v>3</v>
      </c>
      <c r="D34" s="46">
        <v>2</v>
      </c>
      <c r="E34" s="46">
        <v>1</v>
      </c>
      <c r="F34" s="47">
        <v>0</v>
      </c>
      <c r="G34" s="46"/>
      <c r="H34" s="39"/>
    </row>
    <row r="35" spans="2:13">
      <c r="B35" s="45" t="s">
        <v>55</v>
      </c>
      <c r="C35" s="46">
        <f t="shared" si="0"/>
        <v>28</v>
      </c>
      <c r="D35" s="46">
        <v>9</v>
      </c>
      <c r="E35" s="46">
        <v>10</v>
      </c>
      <c r="F35" s="47">
        <v>9</v>
      </c>
      <c r="G35" s="46"/>
      <c r="H35" s="39"/>
    </row>
    <row r="36" spans="2:13">
      <c r="B36" s="45" t="s">
        <v>33</v>
      </c>
      <c r="C36" s="46">
        <f t="shared" si="0"/>
        <v>640</v>
      </c>
      <c r="D36" s="46">
        <v>395</v>
      </c>
      <c r="E36" s="46">
        <v>113</v>
      </c>
      <c r="F36" s="47">
        <v>132</v>
      </c>
      <c r="G36" s="46"/>
      <c r="H36" s="39"/>
    </row>
    <row r="37" spans="2:13">
      <c r="B37" s="45" t="s">
        <v>56</v>
      </c>
      <c r="C37" s="46">
        <f t="shared" si="0"/>
        <v>1</v>
      </c>
      <c r="D37" s="46">
        <v>1</v>
      </c>
      <c r="E37" s="46">
        <v>0</v>
      </c>
      <c r="F37" s="47">
        <v>0</v>
      </c>
      <c r="G37" s="46"/>
      <c r="H37" s="39"/>
    </row>
    <row r="38" spans="2:13">
      <c r="B38" s="45" t="s">
        <v>58</v>
      </c>
      <c r="C38" s="46">
        <f t="shared" si="0"/>
        <v>1</v>
      </c>
      <c r="D38" s="46">
        <v>0</v>
      </c>
      <c r="E38" s="46">
        <v>1</v>
      </c>
      <c r="F38" s="47">
        <v>0</v>
      </c>
      <c r="G38" s="46"/>
      <c r="H38" s="39"/>
    </row>
    <row r="39" spans="2:13">
      <c r="B39" s="45" t="s">
        <v>142</v>
      </c>
      <c r="C39" s="46">
        <f t="shared" si="0"/>
        <v>72</v>
      </c>
      <c r="D39" s="46">
        <v>50</v>
      </c>
      <c r="E39" s="46">
        <v>12</v>
      </c>
      <c r="F39" s="47">
        <v>10</v>
      </c>
      <c r="G39" s="46"/>
      <c r="H39" s="39"/>
    </row>
    <row r="40" spans="2:13">
      <c r="B40" s="45" t="s">
        <v>21</v>
      </c>
      <c r="C40" s="46">
        <f t="shared" si="0"/>
        <v>118</v>
      </c>
      <c r="D40" s="46">
        <v>86</v>
      </c>
      <c r="E40" s="46">
        <v>20</v>
      </c>
      <c r="F40" s="47">
        <v>12</v>
      </c>
      <c r="G40" s="46"/>
      <c r="H40" s="39"/>
    </row>
    <row r="41" spans="2:13" ht="24">
      <c r="B41" s="45" t="s">
        <v>61</v>
      </c>
      <c r="C41" s="46">
        <f t="shared" si="0"/>
        <v>18</v>
      </c>
      <c r="D41" s="46">
        <v>17</v>
      </c>
      <c r="E41" s="46">
        <v>0</v>
      </c>
      <c r="F41" s="47">
        <v>1</v>
      </c>
      <c r="G41" s="46"/>
      <c r="H41" s="618" t="s">
        <v>59</v>
      </c>
      <c r="I41" s="618"/>
      <c r="J41" s="618"/>
      <c r="K41" s="618"/>
      <c r="L41" s="618"/>
      <c r="M41" s="618"/>
    </row>
    <row r="42" spans="2:13">
      <c r="B42" s="45" t="s">
        <v>63</v>
      </c>
      <c r="C42" s="46">
        <f t="shared" si="0"/>
        <v>32</v>
      </c>
      <c r="D42" s="46">
        <v>15</v>
      </c>
      <c r="E42" s="46">
        <v>11</v>
      </c>
      <c r="F42" s="47">
        <v>6</v>
      </c>
      <c r="G42" s="46"/>
      <c r="H42" s="39"/>
    </row>
    <row r="43" spans="2:13">
      <c r="B43" s="45" t="s">
        <v>64</v>
      </c>
      <c r="C43" s="46">
        <f t="shared" si="0"/>
        <v>80</v>
      </c>
      <c r="D43" s="46">
        <v>64</v>
      </c>
      <c r="E43" s="46">
        <v>11</v>
      </c>
      <c r="F43" s="47">
        <v>5</v>
      </c>
      <c r="G43" s="46"/>
      <c r="H43" s="39"/>
    </row>
    <row r="44" spans="2:13" ht="24">
      <c r="B44" s="45" t="s">
        <v>65</v>
      </c>
      <c r="C44" s="46">
        <f t="shared" si="0"/>
        <v>4</v>
      </c>
      <c r="D44" s="46">
        <v>2</v>
      </c>
      <c r="E44" s="46">
        <v>1</v>
      </c>
      <c r="F44" s="47">
        <v>1</v>
      </c>
      <c r="G44" s="46"/>
      <c r="H44" s="39"/>
    </row>
    <row r="45" spans="2:13">
      <c r="B45" s="45" t="s">
        <v>66</v>
      </c>
      <c r="C45" s="46">
        <f t="shared" si="0"/>
        <v>7</v>
      </c>
      <c r="D45" s="46">
        <v>5</v>
      </c>
      <c r="E45" s="46">
        <v>2</v>
      </c>
      <c r="F45" s="47">
        <v>0</v>
      </c>
      <c r="G45" s="46"/>
      <c r="H45" s="39"/>
    </row>
    <row r="46" spans="2:13">
      <c r="B46" s="45" t="s">
        <v>67</v>
      </c>
      <c r="C46" s="46">
        <f t="shared" si="0"/>
        <v>5</v>
      </c>
      <c r="D46" s="46">
        <v>3</v>
      </c>
      <c r="E46" s="46">
        <v>2</v>
      </c>
      <c r="F46" s="47">
        <v>0</v>
      </c>
      <c r="G46" s="46"/>
      <c r="H46" s="39"/>
    </row>
    <row r="47" spans="2:13">
      <c r="B47" s="45" t="s">
        <v>68</v>
      </c>
      <c r="C47" s="46">
        <f t="shared" si="0"/>
        <v>25</v>
      </c>
      <c r="D47" s="46">
        <v>14</v>
      </c>
      <c r="E47" s="46">
        <v>7</v>
      </c>
      <c r="F47" s="47">
        <v>4</v>
      </c>
      <c r="G47" s="46"/>
      <c r="H47" s="39"/>
    </row>
    <row r="48" spans="2:13">
      <c r="B48" s="45" t="s">
        <v>69</v>
      </c>
      <c r="C48" s="46">
        <f t="shared" si="0"/>
        <v>4</v>
      </c>
      <c r="D48" s="46">
        <v>2</v>
      </c>
      <c r="E48" s="46">
        <v>1</v>
      </c>
      <c r="F48" s="47">
        <v>1</v>
      </c>
      <c r="G48" s="46"/>
      <c r="H48" s="39"/>
    </row>
    <row r="49" spans="2:8">
      <c r="B49" s="45" t="s">
        <v>70</v>
      </c>
      <c r="C49" s="46">
        <f t="shared" si="0"/>
        <v>37</v>
      </c>
      <c r="D49" s="46">
        <v>33</v>
      </c>
      <c r="E49" s="46">
        <v>4</v>
      </c>
      <c r="F49" s="47">
        <v>0</v>
      </c>
      <c r="G49" s="46"/>
      <c r="H49" s="39"/>
    </row>
    <row r="50" spans="2:8" ht="24">
      <c r="B50" s="45" t="s">
        <v>71</v>
      </c>
      <c r="C50" s="46">
        <f t="shared" si="0"/>
        <v>4</v>
      </c>
      <c r="D50" s="46">
        <v>4</v>
      </c>
      <c r="E50" s="46">
        <v>0</v>
      </c>
      <c r="F50" s="47">
        <v>0</v>
      </c>
      <c r="G50" s="46"/>
      <c r="H50" s="39"/>
    </row>
    <row r="51" spans="2:8">
      <c r="B51" s="45" t="s">
        <v>72</v>
      </c>
      <c r="C51" s="46">
        <f t="shared" si="0"/>
        <v>5</v>
      </c>
      <c r="D51" s="46">
        <v>5</v>
      </c>
      <c r="E51" s="46">
        <v>0</v>
      </c>
      <c r="F51" s="47">
        <v>0</v>
      </c>
      <c r="G51" s="46"/>
      <c r="H51" s="39"/>
    </row>
    <row r="52" spans="2:8">
      <c r="B52" s="45" t="s">
        <v>146</v>
      </c>
      <c r="C52" s="46">
        <f t="shared" si="0"/>
        <v>1</v>
      </c>
      <c r="D52" s="46">
        <v>1</v>
      </c>
      <c r="E52" s="46">
        <v>0</v>
      </c>
      <c r="F52" s="47">
        <v>0</v>
      </c>
      <c r="G52" s="46"/>
      <c r="H52" s="39"/>
    </row>
    <row r="53" spans="2:8" ht="24">
      <c r="B53" s="45" t="s">
        <v>73</v>
      </c>
      <c r="C53" s="46">
        <f t="shared" si="0"/>
        <v>23</v>
      </c>
      <c r="D53" s="46">
        <v>16</v>
      </c>
      <c r="E53" s="46">
        <v>3</v>
      </c>
      <c r="F53" s="47">
        <v>4</v>
      </c>
      <c r="G53" s="46"/>
      <c r="H53" s="39"/>
    </row>
    <row r="54" spans="2:8" ht="24">
      <c r="B54" s="45" t="s">
        <v>74</v>
      </c>
      <c r="C54" s="46">
        <f t="shared" si="0"/>
        <v>30</v>
      </c>
      <c r="D54" s="46">
        <v>25</v>
      </c>
      <c r="E54" s="46">
        <v>2</v>
      </c>
      <c r="F54" s="47">
        <v>3</v>
      </c>
      <c r="G54" s="46"/>
      <c r="H54" s="39"/>
    </row>
    <row r="55" spans="2:8">
      <c r="B55" s="45" t="s">
        <v>25</v>
      </c>
      <c r="C55" s="46">
        <f t="shared" si="0"/>
        <v>160</v>
      </c>
      <c r="D55" s="46">
        <v>123</v>
      </c>
      <c r="E55" s="46">
        <v>17</v>
      </c>
      <c r="F55" s="47">
        <v>20</v>
      </c>
      <c r="G55" s="46"/>
      <c r="H55" s="39"/>
    </row>
    <row r="56" spans="2:8">
      <c r="B56" s="45" t="s">
        <v>75</v>
      </c>
      <c r="C56" s="46">
        <f t="shared" si="0"/>
        <v>152</v>
      </c>
      <c r="D56" s="46">
        <v>122</v>
      </c>
      <c r="E56" s="46">
        <v>22</v>
      </c>
      <c r="F56" s="47">
        <v>8</v>
      </c>
      <c r="G56" s="46"/>
      <c r="H56" s="39"/>
    </row>
    <row r="57" spans="2:8">
      <c r="B57" s="45" t="s">
        <v>76</v>
      </c>
      <c r="C57" s="46">
        <f t="shared" si="0"/>
        <v>1</v>
      </c>
      <c r="D57" s="46">
        <v>1</v>
      </c>
      <c r="E57" s="46">
        <v>0</v>
      </c>
      <c r="F57" s="47">
        <v>0</v>
      </c>
      <c r="G57" s="46"/>
      <c r="H57" s="39"/>
    </row>
    <row r="58" spans="2:8">
      <c r="B58" s="45" t="s">
        <v>77</v>
      </c>
      <c r="C58" s="46">
        <f t="shared" si="0"/>
        <v>24</v>
      </c>
      <c r="D58" s="46">
        <v>15</v>
      </c>
      <c r="E58" s="46">
        <v>1</v>
      </c>
      <c r="F58" s="47">
        <v>8</v>
      </c>
      <c r="G58" s="46"/>
      <c r="H58" s="39"/>
    </row>
    <row r="59" spans="2:8" ht="16.5" customHeight="1">
      <c r="B59" s="45" t="s">
        <v>148</v>
      </c>
      <c r="C59" s="46">
        <f t="shared" si="0"/>
        <v>2</v>
      </c>
      <c r="D59" s="46">
        <v>2</v>
      </c>
      <c r="E59" s="46">
        <v>0</v>
      </c>
      <c r="F59" s="47">
        <v>0</v>
      </c>
      <c r="G59" s="46"/>
      <c r="H59" s="39"/>
    </row>
    <row r="60" spans="2:8">
      <c r="B60" s="45" t="s">
        <v>35</v>
      </c>
      <c r="C60" s="46">
        <f t="shared" si="0"/>
        <v>811</v>
      </c>
      <c r="D60" s="46">
        <v>547</v>
      </c>
      <c r="E60" s="46">
        <v>98</v>
      </c>
      <c r="F60" s="47">
        <v>166</v>
      </c>
      <c r="G60" s="46"/>
      <c r="H60" s="39"/>
    </row>
    <row r="61" spans="2:8">
      <c r="B61" s="45" t="s">
        <v>80</v>
      </c>
      <c r="C61" s="46">
        <f t="shared" si="0"/>
        <v>61</v>
      </c>
      <c r="D61" s="46">
        <v>38</v>
      </c>
      <c r="E61" s="46">
        <v>12</v>
      </c>
      <c r="F61" s="47">
        <v>11</v>
      </c>
      <c r="G61" s="46"/>
      <c r="H61" s="39"/>
    </row>
    <row r="62" spans="2:8">
      <c r="B62" s="45" t="s">
        <v>27</v>
      </c>
      <c r="C62" s="46">
        <f t="shared" si="0"/>
        <v>161</v>
      </c>
      <c r="D62" s="46">
        <v>126</v>
      </c>
      <c r="E62" s="46">
        <v>10</v>
      </c>
      <c r="F62" s="47">
        <v>25</v>
      </c>
      <c r="G62" s="46"/>
      <c r="H62" s="39"/>
    </row>
    <row r="63" spans="2:8">
      <c r="B63" s="45" t="s">
        <v>23</v>
      </c>
      <c r="C63" s="46">
        <f t="shared" si="0"/>
        <v>198</v>
      </c>
      <c r="D63" s="46">
        <v>150</v>
      </c>
      <c r="E63" s="46">
        <v>37</v>
      </c>
      <c r="F63" s="47">
        <v>11</v>
      </c>
      <c r="G63" s="46"/>
      <c r="H63" s="39"/>
    </row>
    <row r="64" spans="2:8">
      <c r="B64" s="45" t="s">
        <v>31</v>
      </c>
      <c r="C64" s="46">
        <f t="shared" si="0"/>
        <v>664</v>
      </c>
      <c r="D64" s="46">
        <v>478</v>
      </c>
      <c r="E64" s="46">
        <v>122</v>
      </c>
      <c r="F64" s="47">
        <v>64</v>
      </c>
      <c r="G64" s="46"/>
      <c r="H64" s="39"/>
    </row>
    <row r="65" spans="2:8" ht="15.75" thickBot="1">
      <c r="B65" s="187" t="s">
        <v>81</v>
      </c>
      <c r="C65" s="51">
        <v>397</v>
      </c>
      <c r="D65" s="51">
        <v>247</v>
      </c>
      <c r="E65" s="51">
        <v>116</v>
      </c>
      <c r="F65" s="52">
        <v>34</v>
      </c>
      <c r="G65" s="46"/>
      <c r="H65" s="39"/>
    </row>
    <row r="66" spans="2:8" ht="8.25" customHeight="1"/>
    <row r="67" spans="2:8" ht="19.5" customHeight="1">
      <c r="B67" s="618" t="s">
        <v>82</v>
      </c>
      <c r="C67" s="618"/>
      <c r="D67" s="618"/>
      <c r="E67" s="618"/>
      <c r="F67" s="618"/>
      <c r="G67" s="444"/>
    </row>
    <row r="68" spans="2:8">
      <c r="B68" s="618" t="s">
        <v>59</v>
      </c>
      <c r="C68" s="618"/>
      <c r="D68" s="618"/>
      <c r="E68" s="618"/>
      <c r="F68" s="618"/>
      <c r="G68" s="618"/>
    </row>
  </sheetData>
  <mergeCells count="8">
    <mergeCell ref="H41:M41"/>
    <mergeCell ref="B67:F67"/>
    <mergeCell ref="B68:G68"/>
    <mergeCell ref="B1:F1"/>
    <mergeCell ref="B2:F2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B1:O38"/>
  <sheetViews>
    <sheetView showGridLines="0" workbookViewId="0">
      <selection activeCell="F5" sqref="F5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7">
      <c r="B1" s="615" t="s">
        <v>412</v>
      </c>
      <c r="C1" s="615"/>
      <c r="D1" s="615"/>
      <c r="E1" s="615"/>
      <c r="F1" s="615"/>
    </row>
    <row r="2" spans="2:7">
      <c r="B2" s="619" t="s">
        <v>217</v>
      </c>
      <c r="C2" s="619"/>
      <c r="D2" s="619"/>
      <c r="E2" s="619"/>
      <c r="F2" s="619"/>
    </row>
    <row r="3" spans="2:7" ht="15.75" thickBot="1"/>
    <row r="4" spans="2:7" ht="15.75" thickBot="1">
      <c r="B4" s="686" t="s">
        <v>84</v>
      </c>
      <c r="C4" s="688" t="s">
        <v>9</v>
      </c>
      <c r="D4" s="693" t="s">
        <v>6</v>
      </c>
      <c r="E4" s="691"/>
      <c r="F4" s="692"/>
      <c r="G4" s="66"/>
    </row>
    <row r="5" spans="2:7" ht="18" customHeight="1" thickBot="1">
      <c r="B5" s="687"/>
      <c r="C5" s="689"/>
      <c r="D5" s="229" t="s">
        <v>213</v>
      </c>
      <c r="E5" s="230" t="s">
        <v>214</v>
      </c>
      <c r="F5" s="231" t="s">
        <v>215</v>
      </c>
      <c r="G5" s="66"/>
    </row>
    <row r="6" spans="2:7">
      <c r="B6" s="67" t="s">
        <v>9</v>
      </c>
      <c r="C6" s="42">
        <f>+SUM(C7:C9)</f>
        <v>7162.9999999999991</v>
      </c>
      <c r="D6" s="42">
        <f>+SUM(D7:D9)</f>
        <v>4857</v>
      </c>
      <c r="E6" s="42">
        <f>+SUM(E7:E9)</f>
        <v>1257</v>
      </c>
      <c r="F6" s="43">
        <f>+SUM(F7:F9)</f>
        <v>1049</v>
      </c>
      <c r="G6" s="66"/>
    </row>
    <row r="7" spans="2:7" ht="15.75" customHeight="1">
      <c r="B7" s="68" t="s">
        <v>85</v>
      </c>
      <c r="C7" s="69">
        <f>+SUM(D7:F7)</f>
        <v>5354.0860399798048</v>
      </c>
      <c r="D7" s="69">
        <v>3382.8596636910938</v>
      </c>
      <c r="E7" s="69">
        <v>1125.1609287429944</v>
      </c>
      <c r="F7" s="70">
        <v>846.06544754571701</v>
      </c>
      <c r="G7" s="66"/>
    </row>
    <row r="8" spans="2:7">
      <c r="B8" s="68" t="s">
        <v>86</v>
      </c>
      <c r="C8" s="69">
        <f>+SUM(D8:F8)</f>
        <v>1507.501924864546</v>
      </c>
      <c r="D8" s="69">
        <v>1251.3051691924434</v>
      </c>
      <c r="E8" s="69">
        <v>77.493194555644521</v>
      </c>
      <c r="F8" s="70">
        <v>178.70356111645813</v>
      </c>
      <c r="G8" s="66"/>
    </row>
    <row r="9" spans="2:7" ht="15.75" thickBot="1">
      <c r="B9" s="71" t="s">
        <v>87</v>
      </c>
      <c r="C9" s="72">
        <f>+SUM(D9:F9)</f>
        <v>301.41203515564843</v>
      </c>
      <c r="D9" s="72">
        <v>222.83516711646251</v>
      </c>
      <c r="E9" s="72">
        <v>54.345876701361092</v>
      </c>
      <c r="F9" s="73">
        <v>24.230991337824832</v>
      </c>
      <c r="G9" s="66"/>
    </row>
    <row r="10" spans="2:7" ht="8.25" customHeight="1"/>
    <row r="11" spans="2:7" ht="22.5" customHeight="1">
      <c r="B11" s="628"/>
      <c r="C11" s="628"/>
      <c r="D11" s="628"/>
      <c r="E11" s="628"/>
      <c r="F11" s="628"/>
    </row>
    <row r="12" spans="2:7">
      <c r="B12" s="75"/>
    </row>
    <row r="13" spans="2:7">
      <c r="B13" s="75"/>
    </row>
    <row r="14" spans="2:7" ht="24.75">
      <c r="B14" s="77"/>
      <c r="C14" s="147" t="s">
        <v>9</v>
      </c>
      <c r="D14" s="147" t="s">
        <v>213</v>
      </c>
      <c r="E14" s="147" t="s">
        <v>214</v>
      </c>
      <c r="F14" s="147" t="s">
        <v>215</v>
      </c>
    </row>
    <row r="15" spans="2:7">
      <c r="B15" s="81" t="s">
        <v>9</v>
      </c>
      <c r="C15" s="259">
        <f>+SUM(C16:C18)</f>
        <v>1</v>
      </c>
      <c r="D15" s="259">
        <f t="shared" ref="D15:F15" si="0">+SUM(D16:D18)</f>
        <v>1</v>
      </c>
      <c r="E15" s="259">
        <f t="shared" si="0"/>
        <v>1</v>
      </c>
      <c r="F15" s="259">
        <f t="shared" si="0"/>
        <v>0.99999999999999989</v>
      </c>
    </row>
    <row r="16" spans="2:7">
      <c r="B16" s="81" t="s">
        <v>85</v>
      </c>
      <c r="C16" s="84">
        <f>+C7/$C$6</f>
        <v>0.74746419656286545</v>
      </c>
      <c r="D16" s="84">
        <f>+D7/$D$6</f>
        <v>0.69649159227735102</v>
      </c>
      <c r="E16" s="84">
        <f>+E7/$E$6</f>
        <v>0.8951160928742995</v>
      </c>
      <c r="F16" s="84">
        <f>+F7/$F$6</f>
        <v>0.80654475457170349</v>
      </c>
    </row>
    <row r="17" spans="2:15">
      <c r="B17" s="81" t="s">
        <v>86</v>
      </c>
      <c r="C17" s="84">
        <f>+C8/$C$6</f>
        <v>0.21045678135760801</v>
      </c>
      <c r="D17" s="84">
        <f>+D8/$D$6</f>
        <v>0.25762922981108571</v>
      </c>
      <c r="E17" s="84">
        <f>+E8/$E$6</f>
        <v>6.1649319455564455E-2</v>
      </c>
      <c r="F17" s="84">
        <f>+F8/$F$6</f>
        <v>0.17035611164581327</v>
      </c>
    </row>
    <row r="18" spans="2:15">
      <c r="B18" s="81" t="s">
        <v>87</v>
      </c>
      <c r="C18" s="84">
        <f>+C9/$C$6</f>
        <v>4.2079022079526518E-2</v>
      </c>
      <c r="D18" s="84">
        <f>+D9/$D$6</f>
        <v>4.5879177911563214E-2</v>
      </c>
      <c r="E18" s="84">
        <f>+E9/$E$6</f>
        <v>4.3234587670136111E-2</v>
      </c>
      <c r="F18" s="84">
        <f>+F9/$F$6</f>
        <v>2.3099133782483159E-2</v>
      </c>
    </row>
    <row r="22" spans="2:15" ht="8.25" customHeight="1"/>
    <row r="23" spans="2:15" ht="23.25" customHeight="1">
      <c r="I23" s="628"/>
      <c r="J23" s="628"/>
      <c r="K23" s="628"/>
      <c r="L23" s="628"/>
      <c r="M23" s="628"/>
      <c r="N23" s="628"/>
    </row>
    <row r="28" spans="2:15">
      <c r="O28" s="260"/>
    </row>
    <row r="29" spans="2:15">
      <c r="O29" s="260"/>
    </row>
    <row r="30" spans="2:15">
      <c r="J30" s="141"/>
      <c r="O30" s="260"/>
    </row>
    <row r="31" spans="2:15">
      <c r="J31" s="141"/>
      <c r="O31" s="260"/>
    </row>
    <row r="32" spans="2:15">
      <c r="J32" s="141"/>
      <c r="O32" s="260"/>
    </row>
    <row r="33" spans="2:15">
      <c r="O33" s="260"/>
    </row>
    <row r="34" spans="2:15">
      <c r="O34" s="260"/>
    </row>
    <row r="38" spans="2:15" ht="24.75" customHeight="1">
      <c r="B38" s="618"/>
      <c r="C38" s="618"/>
      <c r="D38" s="618"/>
      <c r="E38" s="618"/>
      <c r="F38" s="618"/>
    </row>
  </sheetData>
  <mergeCells count="8">
    <mergeCell ref="I23:N23"/>
    <mergeCell ref="B38:F38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B1:N78"/>
  <sheetViews>
    <sheetView showGridLines="0" workbookViewId="0">
      <selection activeCell="H36" sqref="H36"/>
    </sheetView>
  </sheetViews>
  <sheetFormatPr baseColWidth="10" defaultRowHeight="15"/>
  <cols>
    <col min="2" max="2" width="17.85546875" style="53" customWidth="1"/>
    <col min="3" max="3" width="13" style="53" customWidth="1"/>
    <col min="4" max="6" width="13.5703125" customWidth="1"/>
  </cols>
  <sheetData>
    <row r="1" spans="2:8">
      <c r="B1" s="615" t="s">
        <v>413</v>
      </c>
      <c r="C1" s="615"/>
      <c r="D1" s="615"/>
      <c r="E1" s="615"/>
      <c r="F1" s="615"/>
    </row>
    <row r="2" spans="2:8">
      <c r="B2" s="619" t="s">
        <v>218</v>
      </c>
      <c r="C2" s="619"/>
      <c r="D2" s="619"/>
      <c r="E2" s="619"/>
      <c r="F2" s="619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686" t="s">
        <v>89</v>
      </c>
      <c r="C4" s="688" t="s">
        <v>9</v>
      </c>
      <c r="D4" s="693" t="s">
        <v>6</v>
      </c>
      <c r="E4" s="691"/>
      <c r="F4" s="692"/>
      <c r="H4" s="102"/>
    </row>
    <row r="5" spans="2:8" ht="15.75" thickBot="1">
      <c r="B5" s="687"/>
      <c r="C5" s="689"/>
      <c r="D5" s="229" t="s">
        <v>213</v>
      </c>
      <c r="E5" s="230" t="s">
        <v>214</v>
      </c>
      <c r="F5" s="231" t="s">
        <v>215</v>
      </c>
      <c r="H5" s="102"/>
    </row>
    <row r="6" spans="2:8" ht="16.5" customHeight="1">
      <c r="B6" s="67" t="s">
        <v>9</v>
      </c>
      <c r="C6" s="103">
        <f t="shared" ref="C6:C17" si="0">+SUM(D6:F6)</f>
        <v>7163</v>
      </c>
      <c r="D6" s="103">
        <f>+SUM(D7:D17)</f>
        <v>4857</v>
      </c>
      <c r="E6" s="103">
        <f t="shared" ref="E6:F6" si="1">+SUM(E7:E17)</f>
        <v>1257</v>
      </c>
      <c r="F6" s="104">
        <f t="shared" si="1"/>
        <v>1049</v>
      </c>
      <c r="H6" s="102"/>
    </row>
    <row r="7" spans="2:8" ht="18.75" customHeight="1">
      <c r="B7" s="68" t="s">
        <v>90</v>
      </c>
      <c r="C7" s="106">
        <f t="shared" si="0"/>
        <v>4750</v>
      </c>
      <c r="D7" s="106">
        <v>3133</v>
      </c>
      <c r="E7" s="106">
        <v>833</v>
      </c>
      <c r="F7" s="107">
        <v>784</v>
      </c>
      <c r="H7" s="102"/>
    </row>
    <row r="8" spans="2:8" ht="18.75" customHeight="1">
      <c r="B8" s="68" t="s">
        <v>91</v>
      </c>
      <c r="C8" s="106">
        <f t="shared" si="0"/>
        <v>1098</v>
      </c>
      <c r="D8" s="106">
        <v>767</v>
      </c>
      <c r="E8" s="106">
        <v>196</v>
      </c>
      <c r="F8" s="107">
        <v>135</v>
      </c>
      <c r="H8" s="102"/>
    </row>
    <row r="9" spans="2:8" ht="18.75" customHeight="1">
      <c r="B9" s="68" t="s">
        <v>92</v>
      </c>
      <c r="C9" s="106">
        <f t="shared" si="0"/>
        <v>570</v>
      </c>
      <c r="D9" s="106">
        <v>429</v>
      </c>
      <c r="E9" s="106">
        <v>75</v>
      </c>
      <c r="F9" s="107">
        <v>66</v>
      </c>
      <c r="H9" s="102"/>
    </row>
    <row r="10" spans="2:8" ht="18.75" customHeight="1">
      <c r="B10" s="68" t="s">
        <v>93</v>
      </c>
      <c r="C10" s="106">
        <f t="shared" si="0"/>
        <v>114</v>
      </c>
      <c r="D10" s="106">
        <v>98</v>
      </c>
      <c r="E10" s="106">
        <v>13</v>
      </c>
      <c r="F10" s="107">
        <v>3</v>
      </c>
      <c r="H10" s="102"/>
    </row>
    <row r="11" spans="2:8" ht="18.75" customHeight="1">
      <c r="B11" s="68" t="s">
        <v>94</v>
      </c>
      <c r="C11" s="106">
        <f t="shared" si="0"/>
        <v>78</v>
      </c>
      <c r="D11" s="106">
        <v>52</v>
      </c>
      <c r="E11" s="106">
        <v>16</v>
      </c>
      <c r="F11" s="107">
        <v>10</v>
      </c>
      <c r="H11" s="102"/>
    </row>
    <row r="12" spans="2:8" ht="18.75" customHeight="1">
      <c r="B12" s="68" t="s">
        <v>95</v>
      </c>
      <c r="C12" s="106">
        <f t="shared" si="0"/>
        <v>55</v>
      </c>
      <c r="D12" s="106">
        <v>47</v>
      </c>
      <c r="E12" s="106">
        <v>4</v>
      </c>
      <c r="F12" s="107">
        <v>4</v>
      </c>
      <c r="H12" s="102"/>
    </row>
    <row r="13" spans="2:8" ht="18.75" customHeight="1">
      <c r="B13" s="68" t="s">
        <v>96</v>
      </c>
      <c r="C13" s="106">
        <f t="shared" si="0"/>
        <v>26</v>
      </c>
      <c r="D13" s="106">
        <v>25</v>
      </c>
      <c r="E13" s="106">
        <v>0</v>
      </c>
      <c r="F13" s="107">
        <v>1</v>
      </c>
      <c r="H13" s="102"/>
    </row>
    <row r="14" spans="2:8" ht="18.75" customHeight="1">
      <c r="B14" s="68" t="s">
        <v>97</v>
      </c>
      <c r="C14" s="106">
        <f t="shared" si="0"/>
        <v>7</v>
      </c>
      <c r="D14" s="106">
        <v>7</v>
      </c>
      <c r="E14" s="106">
        <v>0</v>
      </c>
      <c r="F14" s="107">
        <v>0</v>
      </c>
      <c r="H14" s="102"/>
    </row>
    <row r="15" spans="2:8" ht="18.75" customHeight="1">
      <c r="B15" s="68" t="s">
        <v>98</v>
      </c>
      <c r="C15" s="106">
        <f t="shared" si="0"/>
        <v>3</v>
      </c>
      <c r="D15" s="106">
        <v>2</v>
      </c>
      <c r="E15" s="106">
        <v>1</v>
      </c>
      <c r="F15" s="107">
        <v>0</v>
      </c>
      <c r="H15" s="102"/>
    </row>
    <row r="16" spans="2:8" ht="18.75" customHeight="1">
      <c r="B16" s="68" t="s">
        <v>99</v>
      </c>
      <c r="C16" s="106">
        <f t="shared" si="0"/>
        <v>6</v>
      </c>
      <c r="D16" s="106">
        <v>6</v>
      </c>
      <c r="E16" s="106">
        <v>0</v>
      </c>
      <c r="F16" s="107">
        <v>0</v>
      </c>
      <c r="H16" s="102"/>
    </row>
    <row r="17" spans="2:14" ht="15.75" thickBot="1">
      <c r="B17" s="71" t="s">
        <v>81</v>
      </c>
      <c r="C17" s="109">
        <f t="shared" si="0"/>
        <v>456</v>
      </c>
      <c r="D17" s="109">
        <v>291</v>
      </c>
      <c r="E17" s="109">
        <v>119</v>
      </c>
      <c r="F17" s="110">
        <v>46</v>
      </c>
      <c r="H17" s="102"/>
    </row>
    <row r="18" spans="2:14" ht="9" customHeight="1">
      <c r="H18" s="102"/>
    </row>
    <row r="19" spans="2:14" ht="24.75" customHeight="1">
      <c r="B19" s="618" t="s">
        <v>82</v>
      </c>
      <c r="C19" s="618"/>
      <c r="D19" s="618"/>
      <c r="E19" s="618"/>
      <c r="F19" s="618"/>
    </row>
    <row r="22" spans="2:14" ht="15.75" thickBot="1"/>
    <row r="23" spans="2:14">
      <c r="B23" s="629" t="s">
        <v>89</v>
      </c>
      <c r="C23" s="631" t="s">
        <v>9</v>
      </c>
    </row>
    <row r="24" spans="2:14">
      <c r="B24" s="630"/>
      <c r="C24" s="632"/>
    </row>
    <row r="25" spans="2:14">
      <c r="B25" s="111" t="s">
        <v>9</v>
      </c>
      <c r="C25" s="112">
        <f>+C6/$C$6</f>
        <v>1</v>
      </c>
    </row>
    <row r="26" spans="2:14">
      <c r="B26" s="113" t="s">
        <v>81</v>
      </c>
      <c r="C26" s="114">
        <v>6.3660477453580902E-2</v>
      </c>
    </row>
    <row r="27" spans="2:14">
      <c r="B27" s="113" t="s">
        <v>99</v>
      </c>
      <c r="C27" s="114">
        <v>8.376378612313277E-4</v>
      </c>
    </row>
    <row r="28" spans="2:14">
      <c r="B28" s="113" t="s">
        <v>98</v>
      </c>
      <c r="C28" s="114">
        <v>4.1881893061566385E-4</v>
      </c>
    </row>
    <row r="29" spans="2:14">
      <c r="B29" s="113" t="s">
        <v>97</v>
      </c>
      <c r="C29" s="114">
        <v>9.7724417143654893E-4</v>
      </c>
    </row>
    <row r="30" spans="2:14">
      <c r="B30" s="113" t="s">
        <v>96</v>
      </c>
      <c r="C30" s="114">
        <v>3.629764065335753E-3</v>
      </c>
    </row>
    <row r="31" spans="2:14" ht="17.25" customHeight="1">
      <c r="B31" s="113" t="s">
        <v>95</v>
      </c>
      <c r="C31" s="114">
        <v>7.6783470612871701E-3</v>
      </c>
      <c r="I31" s="618" t="s">
        <v>82</v>
      </c>
      <c r="J31" s="618"/>
      <c r="K31" s="618"/>
      <c r="L31" s="618"/>
      <c r="M31" s="618"/>
      <c r="N31" s="618"/>
    </row>
    <row r="32" spans="2:14">
      <c r="B32" s="113" t="s">
        <v>94</v>
      </c>
      <c r="C32" s="114">
        <v>1.0889292196007259E-2</v>
      </c>
    </row>
    <row r="33" spans="2:3">
      <c r="B33" s="113" t="s">
        <v>93</v>
      </c>
      <c r="C33" s="114">
        <v>1.5915119363395226E-2</v>
      </c>
    </row>
    <row r="34" spans="2:3">
      <c r="B34" s="113" t="s">
        <v>92</v>
      </c>
      <c r="C34" s="114">
        <v>7.9575596816976124E-2</v>
      </c>
    </row>
    <row r="35" spans="2:3">
      <c r="B35" s="113" t="s">
        <v>91</v>
      </c>
      <c r="C35" s="114">
        <v>0.15328772860533296</v>
      </c>
    </row>
    <row r="36" spans="2:3">
      <c r="B36" s="113" t="s">
        <v>90</v>
      </c>
      <c r="C36" s="114">
        <v>0.66312997347480107</v>
      </c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</sheetData>
  <mergeCells count="10">
    <mergeCell ref="I31:N31"/>
    <mergeCell ref="B1:F1"/>
    <mergeCell ref="B2:F2"/>
    <mergeCell ref="B3:G3"/>
    <mergeCell ref="B4:B5"/>
    <mergeCell ref="C4:C5"/>
    <mergeCell ref="D4:F4"/>
    <mergeCell ref="B19:F19"/>
    <mergeCell ref="B23:B24"/>
    <mergeCell ref="C23:C24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F8:M14"/>
  <sheetViews>
    <sheetView workbookViewId="0">
      <selection activeCell="I15" sqref="I15"/>
    </sheetView>
  </sheetViews>
  <sheetFormatPr baseColWidth="10" defaultRowHeight="15"/>
  <cols>
    <col min="1" max="16384" width="11.42578125" style="1"/>
  </cols>
  <sheetData>
    <row r="8" spans="6:13" ht="59.25">
      <c r="F8" s="613" t="s">
        <v>454</v>
      </c>
      <c r="G8" s="613"/>
      <c r="H8" s="613"/>
      <c r="I8" s="613"/>
      <c r="J8" s="613"/>
      <c r="K8" s="613"/>
      <c r="L8" s="613"/>
      <c r="M8" s="613"/>
    </row>
    <row r="11" spans="6:13" ht="18">
      <c r="F11" s="261">
        <v>1</v>
      </c>
      <c r="G11" s="261" t="s">
        <v>219</v>
      </c>
    </row>
    <row r="12" spans="6:13" ht="18">
      <c r="F12" s="261">
        <v>2</v>
      </c>
      <c r="G12" s="261" t="s">
        <v>220</v>
      </c>
    </row>
    <row r="13" spans="6:13" ht="18">
      <c r="F13" s="261">
        <v>3</v>
      </c>
      <c r="G13" s="261" t="s">
        <v>222</v>
      </c>
    </row>
    <row r="14" spans="6:13" ht="18">
      <c r="F14" s="261">
        <v>4</v>
      </c>
      <c r="G14" s="261" t="s">
        <v>221</v>
      </c>
    </row>
  </sheetData>
  <mergeCells count="1">
    <mergeCell ref="F8:M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E8:L11"/>
  <sheetViews>
    <sheetView workbookViewId="0">
      <selection activeCell="M10" sqref="M10"/>
    </sheetView>
  </sheetViews>
  <sheetFormatPr baseColWidth="10" defaultRowHeight="15"/>
  <cols>
    <col min="1" max="16384" width="11.42578125" style="1"/>
  </cols>
  <sheetData>
    <row r="8" spans="5:12" ht="59.25">
      <c r="E8" s="613" t="s">
        <v>4</v>
      </c>
      <c r="F8" s="613"/>
      <c r="G8" s="613"/>
      <c r="H8" s="613"/>
      <c r="I8" s="613"/>
      <c r="J8" s="613"/>
      <c r="K8" s="613"/>
      <c r="L8" s="262"/>
    </row>
    <row r="9" spans="5:12" ht="59.25">
      <c r="F9" s="613" t="s">
        <v>219</v>
      </c>
      <c r="G9" s="613"/>
      <c r="H9" s="613"/>
      <c r="I9" s="613"/>
      <c r="J9" s="613"/>
      <c r="K9" s="262"/>
      <c r="L9" s="262"/>
    </row>
    <row r="10" spans="5:12" ht="61.5">
      <c r="F10" s="263"/>
      <c r="G10" s="263"/>
      <c r="H10" s="263"/>
      <c r="I10" s="263"/>
    </row>
    <row r="11" spans="5:12" ht="61.5">
      <c r="F11" s="263"/>
      <c r="G11" s="263"/>
      <c r="H11" s="263"/>
      <c r="I11" s="263"/>
    </row>
  </sheetData>
  <mergeCells count="2">
    <mergeCell ref="E8:K8"/>
    <mergeCell ref="F9:J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B2:G18"/>
  <sheetViews>
    <sheetView showGridLines="0" topLeftCell="A7" zoomScale="90" zoomScaleNormal="90" workbookViewId="0">
      <selection activeCell="G9" sqref="G9"/>
    </sheetView>
  </sheetViews>
  <sheetFormatPr baseColWidth="10" defaultRowHeight="15"/>
  <cols>
    <col min="2" max="2" width="25.140625" customWidth="1"/>
    <col min="3" max="4" width="16.28515625" customWidth="1"/>
    <col min="7" max="7" width="22.140625" bestFit="1" customWidth="1"/>
  </cols>
  <sheetData>
    <row r="2" spans="2:5">
      <c r="B2" s="615" t="s">
        <v>414</v>
      </c>
      <c r="C2" s="615"/>
      <c r="D2" s="615"/>
    </row>
    <row r="3" spans="2:5">
      <c r="B3" s="619" t="s">
        <v>223</v>
      </c>
      <c r="C3" s="619"/>
      <c r="D3" s="619"/>
    </row>
    <row r="4" spans="2:5" ht="15.75" thickBot="1">
      <c r="B4" s="9"/>
      <c r="C4" s="9"/>
      <c r="D4" s="9"/>
      <c r="E4" s="10"/>
    </row>
    <row r="5" spans="2:5" ht="15.75" thickBot="1">
      <c r="B5" s="264" t="s">
        <v>6</v>
      </c>
      <c r="C5" s="265" t="s">
        <v>7</v>
      </c>
      <c r="D5" s="266" t="s">
        <v>8</v>
      </c>
      <c r="E5" s="10"/>
    </row>
    <row r="6" spans="2:5" ht="19.5" customHeight="1">
      <c r="B6" s="128" t="s">
        <v>9</v>
      </c>
      <c r="C6" s="129">
        <f>+SUM(C7:C13)</f>
        <v>11765</v>
      </c>
      <c r="D6" s="130">
        <f>+SUM(D7:D13)</f>
        <v>0.99999999999999989</v>
      </c>
      <c r="E6" s="10"/>
    </row>
    <row r="7" spans="2:5" ht="19.5" customHeight="1">
      <c r="B7" s="131" t="s">
        <v>224</v>
      </c>
      <c r="C7" s="132">
        <v>6525</v>
      </c>
      <c r="D7" s="133">
        <v>0.55461113472163193</v>
      </c>
      <c r="E7" s="10"/>
    </row>
    <row r="8" spans="2:5" ht="19.5" customHeight="1">
      <c r="B8" s="131" t="s">
        <v>225</v>
      </c>
      <c r="C8" s="132">
        <v>2272</v>
      </c>
      <c r="D8" s="133">
        <v>0.19311517212069698</v>
      </c>
      <c r="E8" s="10"/>
    </row>
    <row r="9" spans="2:5" ht="19.5" customHeight="1">
      <c r="B9" s="131" t="s">
        <v>226</v>
      </c>
      <c r="C9" s="132">
        <v>1984</v>
      </c>
      <c r="D9" s="133">
        <v>0.16863578410539737</v>
      </c>
      <c r="E9" s="10"/>
    </row>
    <row r="10" spans="2:5" ht="19.5" customHeight="1">
      <c r="B10" s="131" t="s">
        <v>227</v>
      </c>
      <c r="C10" s="132">
        <v>394</v>
      </c>
      <c r="D10" s="133">
        <v>3.3489162770930725E-2</v>
      </c>
      <c r="E10" s="10"/>
    </row>
    <row r="11" spans="2:5" ht="19.5" customHeight="1">
      <c r="B11" s="131" t="s">
        <v>228</v>
      </c>
      <c r="C11" s="132">
        <v>259</v>
      </c>
      <c r="D11" s="133">
        <v>2.201444963875903E-2</v>
      </c>
      <c r="E11" s="10"/>
    </row>
    <row r="12" spans="2:5" ht="19.5" customHeight="1">
      <c r="B12" s="131" t="s">
        <v>229</v>
      </c>
      <c r="C12" s="132">
        <v>177</v>
      </c>
      <c r="D12" s="133">
        <v>1.5044623884402889E-2</v>
      </c>
      <c r="E12" s="10"/>
    </row>
    <row r="13" spans="2:5" ht="15.75" thickBot="1">
      <c r="B13" s="180" t="s">
        <v>230</v>
      </c>
      <c r="C13" s="181">
        <v>154</v>
      </c>
      <c r="D13" s="228">
        <v>1.3089672758181046E-2</v>
      </c>
      <c r="E13" s="10"/>
    </row>
    <row r="17" spans="2:7">
      <c r="B17" s="615" t="s">
        <v>415</v>
      </c>
      <c r="C17" s="615"/>
      <c r="D17" s="615"/>
      <c r="E17" s="615"/>
      <c r="F17" s="615"/>
      <c r="G17" s="615"/>
    </row>
    <row r="18" spans="2:7">
      <c r="B18" s="619" t="s">
        <v>231</v>
      </c>
      <c r="C18" s="619"/>
      <c r="D18" s="619"/>
      <c r="E18" s="619"/>
      <c r="F18" s="619"/>
      <c r="G18" s="619"/>
    </row>
  </sheetData>
  <mergeCells count="4">
    <mergeCell ref="B2:D2"/>
    <mergeCell ref="B3:D3"/>
    <mergeCell ref="B17:G17"/>
    <mergeCell ref="B18:G18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B1:R72"/>
  <sheetViews>
    <sheetView showGridLines="0" topLeftCell="F13" workbookViewId="0">
      <selection activeCell="G6" sqref="G6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4" max="4" width="18.5703125" customWidth="1"/>
    <col min="10" max="10" width="15" customWidth="1"/>
    <col min="12" max="12" width="72.42578125" customWidth="1"/>
  </cols>
  <sheetData>
    <row r="1" spans="2:13">
      <c r="B1" s="615" t="s">
        <v>416</v>
      </c>
      <c r="C1" s="615"/>
      <c r="D1" s="615"/>
      <c r="E1" s="615"/>
      <c r="F1" s="615"/>
      <c r="G1" s="615"/>
      <c r="H1" s="615"/>
      <c r="I1" s="615"/>
      <c r="J1" s="615"/>
      <c r="K1" s="222"/>
    </row>
    <row r="2" spans="2:13">
      <c r="B2" s="619" t="s">
        <v>232</v>
      </c>
      <c r="C2" s="619"/>
      <c r="D2" s="619"/>
      <c r="E2" s="619"/>
      <c r="F2" s="619"/>
      <c r="G2" s="619"/>
      <c r="H2" s="619"/>
      <c r="I2" s="619"/>
      <c r="J2" s="619"/>
      <c r="K2" s="224"/>
    </row>
    <row r="3" spans="2:13" ht="15.75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3" ht="15.75" thickBot="1">
      <c r="B4" s="713" t="s">
        <v>16</v>
      </c>
      <c r="C4" s="715" t="s">
        <v>9</v>
      </c>
      <c r="D4" s="717" t="s">
        <v>6</v>
      </c>
      <c r="E4" s="717"/>
      <c r="F4" s="717"/>
      <c r="G4" s="717"/>
      <c r="H4" s="717"/>
      <c r="I4" s="718"/>
      <c r="J4" s="719"/>
      <c r="L4" s="39"/>
    </row>
    <row r="5" spans="2:13" ht="25.5" thickBot="1">
      <c r="B5" s="714"/>
      <c r="C5" s="716"/>
      <c r="D5" s="267" t="s">
        <v>224</v>
      </c>
      <c r="E5" s="268" t="s">
        <v>229</v>
      </c>
      <c r="F5" s="268" t="s">
        <v>227</v>
      </c>
      <c r="G5" s="268" t="s">
        <v>226</v>
      </c>
      <c r="H5" s="268" t="s">
        <v>225</v>
      </c>
      <c r="I5" s="268" t="s">
        <v>228</v>
      </c>
      <c r="J5" s="269" t="s">
        <v>230</v>
      </c>
      <c r="L5" s="39"/>
    </row>
    <row r="6" spans="2:13" ht="18.75" customHeight="1">
      <c r="B6" s="41" t="s">
        <v>9</v>
      </c>
      <c r="C6" s="139">
        <f>+SUM(D6:J6)</f>
        <v>11765</v>
      </c>
      <c r="D6" s="139">
        <f t="shared" ref="D6:J6" si="0">+SUM(D7:D69)</f>
        <v>6525</v>
      </c>
      <c r="E6" s="139">
        <f t="shared" si="0"/>
        <v>177</v>
      </c>
      <c r="F6" s="139">
        <f t="shared" si="0"/>
        <v>394</v>
      </c>
      <c r="G6" s="139">
        <f t="shared" si="0"/>
        <v>1984</v>
      </c>
      <c r="H6" s="139">
        <f t="shared" si="0"/>
        <v>2272</v>
      </c>
      <c r="I6" s="139">
        <f t="shared" si="0"/>
        <v>259</v>
      </c>
      <c r="J6" s="140">
        <f t="shared" si="0"/>
        <v>154.00000000000003</v>
      </c>
      <c r="K6" s="44"/>
      <c r="L6" s="39"/>
    </row>
    <row r="7" spans="2:13">
      <c r="B7" s="45" t="s">
        <v>17</v>
      </c>
      <c r="C7" s="46">
        <f t="shared" ref="C7:C68" si="1">+SUM(D7:J7)</f>
        <v>135</v>
      </c>
      <c r="D7" s="46">
        <v>48</v>
      </c>
      <c r="E7" s="46">
        <v>0</v>
      </c>
      <c r="F7" s="46">
        <v>3</v>
      </c>
      <c r="G7" s="46">
        <v>63</v>
      </c>
      <c r="H7" s="46">
        <v>20</v>
      </c>
      <c r="I7" s="46">
        <v>1</v>
      </c>
      <c r="J7" s="47">
        <v>0</v>
      </c>
      <c r="K7" s="46"/>
      <c r="L7" s="39"/>
    </row>
    <row r="8" spans="2:13">
      <c r="B8" s="45" t="s">
        <v>135</v>
      </c>
      <c r="C8" s="46">
        <f t="shared" si="1"/>
        <v>25</v>
      </c>
      <c r="D8" s="46">
        <v>14</v>
      </c>
      <c r="E8" s="46">
        <v>0</v>
      </c>
      <c r="F8" s="46">
        <v>0</v>
      </c>
      <c r="G8" s="46">
        <v>9</v>
      </c>
      <c r="H8" s="46">
        <v>2</v>
      </c>
      <c r="I8" s="46">
        <v>0</v>
      </c>
      <c r="J8" s="47">
        <v>0</v>
      </c>
      <c r="K8" s="46"/>
      <c r="L8" s="48" t="s">
        <v>19</v>
      </c>
      <c r="M8" s="49">
        <v>1.8529536761580961E-2</v>
      </c>
    </row>
    <row r="9" spans="2:13">
      <c r="B9" s="45" t="s">
        <v>22</v>
      </c>
      <c r="C9" s="46">
        <f t="shared" si="1"/>
        <v>22</v>
      </c>
      <c r="D9" s="46">
        <v>12</v>
      </c>
      <c r="E9" s="46">
        <v>0</v>
      </c>
      <c r="F9" s="46">
        <v>0</v>
      </c>
      <c r="G9" s="46">
        <v>1</v>
      </c>
      <c r="H9" s="46">
        <v>9</v>
      </c>
      <c r="I9" s="46">
        <v>0</v>
      </c>
      <c r="J9" s="47">
        <v>0</v>
      </c>
      <c r="K9" s="46"/>
      <c r="L9" s="48" t="s">
        <v>21</v>
      </c>
      <c r="M9" s="49">
        <v>2.0229494262643435E-2</v>
      </c>
    </row>
    <row r="10" spans="2:13">
      <c r="B10" s="45" t="s">
        <v>137</v>
      </c>
      <c r="C10" s="46">
        <f t="shared" si="1"/>
        <v>73</v>
      </c>
      <c r="D10" s="46">
        <v>41</v>
      </c>
      <c r="E10" s="46">
        <v>0</v>
      </c>
      <c r="F10" s="46">
        <v>2</v>
      </c>
      <c r="G10" s="46">
        <v>13</v>
      </c>
      <c r="H10" s="46">
        <v>16</v>
      </c>
      <c r="I10" s="46">
        <v>0</v>
      </c>
      <c r="J10" s="47">
        <v>1</v>
      </c>
      <c r="K10" s="46"/>
      <c r="L10" s="48" t="s">
        <v>27</v>
      </c>
      <c r="M10" s="49">
        <v>2.5329366765830853E-2</v>
      </c>
    </row>
    <row r="11" spans="2:13">
      <c r="B11" s="45" t="s">
        <v>138</v>
      </c>
      <c r="C11" s="46">
        <f t="shared" si="1"/>
        <v>8</v>
      </c>
      <c r="D11" s="46">
        <v>8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7">
        <v>0</v>
      </c>
      <c r="K11" s="46"/>
      <c r="L11" s="48" t="s">
        <v>23</v>
      </c>
      <c r="M11" s="49">
        <v>2.566935826604335E-2</v>
      </c>
    </row>
    <row r="12" spans="2:13" ht="24">
      <c r="B12" s="45" t="s">
        <v>139</v>
      </c>
      <c r="C12" s="46">
        <f t="shared" si="1"/>
        <v>5</v>
      </c>
      <c r="D12" s="46">
        <v>3</v>
      </c>
      <c r="E12" s="46">
        <v>0</v>
      </c>
      <c r="F12" s="46">
        <v>0</v>
      </c>
      <c r="G12" s="46">
        <v>1</v>
      </c>
      <c r="H12" s="46">
        <v>0</v>
      </c>
      <c r="I12" s="46">
        <v>1</v>
      </c>
      <c r="J12" s="47">
        <v>0</v>
      </c>
      <c r="K12" s="46"/>
      <c r="L12" s="48" t="s">
        <v>75</v>
      </c>
      <c r="M12" s="49">
        <v>2.5924351891202721E-2</v>
      </c>
    </row>
    <row r="13" spans="2:13">
      <c r="B13" s="45" t="s">
        <v>30</v>
      </c>
      <c r="C13" s="46">
        <f t="shared" si="1"/>
        <v>27</v>
      </c>
      <c r="D13" s="46">
        <v>27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7">
        <v>0</v>
      </c>
      <c r="K13" s="46"/>
      <c r="L13" s="48" t="s">
        <v>29</v>
      </c>
      <c r="M13" s="49">
        <v>5.3293667658308543E-2</v>
      </c>
    </row>
    <row r="14" spans="2:13">
      <c r="B14" s="45" t="s">
        <v>32</v>
      </c>
      <c r="C14" s="46">
        <f t="shared" si="1"/>
        <v>2</v>
      </c>
      <c r="D14" s="46">
        <v>2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7">
        <v>0</v>
      </c>
      <c r="K14" s="46"/>
      <c r="L14" s="48" t="s">
        <v>35</v>
      </c>
      <c r="M14" s="49">
        <v>9.128771780705483E-2</v>
      </c>
    </row>
    <row r="15" spans="2:13" ht="24">
      <c r="B15" s="45" t="s">
        <v>174</v>
      </c>
      <c r="C15" s="46">
        <f t="shared" si="1"/>
        <v>1</v>
      </c>
      <c r="D15" s="46">
        <v>1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7">
        <v>0</v>
      </c>
      <c r="K15" s="46"/>
      <c r="L15" s="48" t="s">
        <v>33</v>
      </c>
      <c r="M15" s="49">
        <v>0.11075223119422015</v>
      </c>
    </row>
    <row r="16" spans="2:13">
      <c r="B16" s="45" t="s">
        <v>36</v>
      </c>
      <c r="C16" s="46">
        <f t="shared" si="1"/>
        <v>19</v>
      </c>
      <c r="D16" s="46">
        <v>15</v>
      </c>
      <c r="E16" s="46">
        <v>1</v>
      </c>
      <c r="F16" s="46">
        <v>0</v>
      </c>
      <c r="G16" s="46">
        <v>2</v>
      </c>
      <c r="H16" s="46">
        <v>1</v>
      </c>
      <c r="I16" s="46">
        <v>0</v>
      </c>
      <c r="J16" s="47">
        <v>0</v>
      </c>
      <c r="K16" s="46"/>
      <c r="L16" s="48" t="s">
        <v>31</v>
      </c>
      <c r="M16" s="49">
        <v>0.11083722906927326</v>
      </c>
    </row>
    <row r="17" spans="2:13">
      <c r="B17" s="45" t="s">
        <v>175</v>
      </c>
      <c r="C17" s="46">
        <f t="shared" si="1"/>
        <v>1</v>
      </c>
      <c r="D17" s="46">
        <v>1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7">
        <v>0</v>
      </c>
      <c r="K17" s="46"/>
      <c r="L17" s="48" t="s">
        <v>37</v>
      </c>
      <c r="M17" s="49">
        <v>0.35911602209944754</v>
      </c>
    </row>
    <row r="18" spans="2:13">
      <c r="B18" s="45" t="s">
        <v>140</v>
      </c>
      <c r="C18" s="46">
        <f t="shared" si="1"/>
        <v>89</v>
      </c>
      <c r="D18" s="46">
        <v>46</v>
      </c>
      <c r="E18" s="46">
        <v>3</v>
      </c>
      <c r="F18" s="46">
        <v>2</v>
      </c>
      <c r="G18" s="46">
        <v>15</v>
      </c>
      <c r="H18" s="46">
        <v>11</v>
      </c>
      <c r="I18" s="46">
        <v>4</v>
      </c>
      <c r="J18" s="47">
        <v>8</v>
      </c>
      <c r="K18" s="46"/>
      <c r="L18" s="39"/>
    </row>
    <row r="19" spans="2:13">
      <c r="B19" s="45" t="s">
        <v>40</v>
      </c>
      <c r="C19" s="46">
        <f t="shared" si="1"/>
        <v>1</v>
      </c>
      <c r="D19" s="46">
        <v>1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7">
        <v>0</v>
      </c>
      <c r="K19" s="46"/>
      <c r="L19" s="39"/>
    </row>
    <row r="20" spans="2:13">
      <c r="B20" s="45" t="s">
        <v>42</v>
      </c>
      <c r="C20" s="46">
        <f t="shared" si="1"/>
        <v>1</v>
      </c>
      <c r="D20" s="46">
        <v>1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7">
        <v>0</v>
      </c>
      <c r="K20" s="46"/>
      <c r="L20" s="39"/>
    </row>
    <row r="21" spans="2:13">
      <c r="B21" s="45" t="s">
        <v>43</v>
      </c>
      <c r="C21" s="46">
        <f t="shared" si="1"/>
        <v>1</v>
      </c>
      <c r="D21" s="46">
        <v>1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7">
        <v>0</v>
      </c>
      <c r="K21" s="46"/>
      <c r="L21" s="39"/>
    </row>
    <row r="22" spans="2:13">
      <c r="B22" s="45" t="s">
        <v>44</v>
      </c>
      <c r="C22" s="46">
        <f t="shared" si="1"/>
        <v>59</v>
      </c>
      <c r="D22" s="46">
        <v>49</v>
      </c>
      <c r="E22" s="46">
        <v>0</v>
      </c>
      <c r="F22" s="46">
        <v>2</v>
      </c>
      <c r="G22" s="46">
        <v>5</v>
      </c>
      <c r="H22" s="46">
        <v>3</v>
      </c>
      <c r="I22" s="46">
        <v>0</v>
      </c>
      <c r="J22" s="47">
        <v>0</v>
      </c>
      <c r="K22" s="46"/>
      <c r="L22" s="39"/>
    </row>
    <row r="23" spans="2:13">
      <c r="B23" s="45" t="s">
        <v>45</v>
      </c>
      <c r="C23" s="46">
        <f t="shared" si="1"/>
        <v>11</v>
      </c>
      <c r="D23" s="46">
        <v>6</v>
      </c>
      <c r="E23" s="46">
        <v>0</v>
      </c>
      <c r="F23" s="46">
        <v>4</v>
      </c>
      <c r="G23" s="46">
        <v>0</v>
      </c>
      <c r="H23" s="46">
        <v>0</v>
      </c>
      <c r="I23" s="46">
        <v>0</v>
      </c>
      <c r="J23" s="47">
        <v>1</v>
      </c>
      <c r="K23" s="46"/>
      <c r="L23" s="39"/>
    </row>
    <row r="24" spans="2:13">
      <c r="B24" s="45" t="s">
        <v>46</v>
      </c>
      <c r="C24" s="46">
        <f t="shared" si="1"/>
        <v>35</v>
      </c>
      <c r="D24" s="46">
        <v>24</v>
      </c>
      <c r="E24" s="46">
        <v>1</v>
      </c>
      <c r="F24" s="46">
        <v>0</v>
      </c>
      <c r="G24" s="46">
        <v>8</v>
      </c>
      <c r="H24" s="46">
        <v>1</v>
      </c>
      <c r="I24" s="46">
        <v>1</v>
      </c>
      <c r="J24" s="47">
        <v>0</v>
      </c>
      <c r="K24" s="46"/>
      <c r="L24" s="39"/>
    </row>
    <row r="25" spans="2:13">
      <c r="B25" s="45" t="s">
        <v>47</v>
      </c>
      <c r="C25" s="46">
        <f t="shared" si="1"/>
        <v>2</v>
      </c>
      <c r="D25" s="46">
        <v>2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7">
        <v>0</v>
      </c>
      <c r="K25" s="46"/>
      <c r="L25" s="39"/>
    </row>
    <row r="26" spans="2:13">
      <c r="B26" s="45" t="s">
        <v>48</v>
      </c>
      <c r="C26" s="46">
        <f t="shared" si="1"/>
        <v>2</v>
      </c>
      <c r="D26" s="46">
        <v>1</v>
      </c>
      <c r="E26" s="46">
        <v>0</v>
      </c>
      <c r="F26" s="46">
        <v>0</v>
      </c>
      <c r="G26" s="46">
        <v>1</v>
      </c>
      <c r="H26" s="46">
        <v>0</v>
      </c>
      <c r="I26" s="46">
        <v>0</v>
      </c>
      <c r="J26" s="47">
        <v>0</v>
      </c>
      <c r="K26" s="46"/>
      <c r="L26" s="39"/>
    </row>
    <row r="27" spans="2:13">
      <c r="B27" s="45" t="s">
        <v>50</v>
      </c>
      <c r="C27" s="46">
        <f t="shared" si="1"/>
        <v>12</v>
      </c>
      <c r="D27" s="46">
        <v>11</v>
      </c>
      <c r="E27" s="46">
        <v>0</v>
      </c>
      <c r="F27" s="46">
        <v>0</v>
      </c>
      <c r="G27" s="46">
        <v>0</v>
      </c>
      <c r="H27" s="46">
        <v>0</v>
      </c>
      <c r="I27" s="46">
        <v>1</v>
      </c>
      <c r="J27" s="47">
        <v>0</v>
      </c>
      <c r="K27" s="46"/>
      <c r="L27" s="39"/>
    </row>
    <row r="28" spans="2:13">
      <c r="B28" s="45" t="s">
        <v>51</v>
      </c>
      <c r="C28" s="46">
        <f t="shared" si="1"/>
        <v>3</v>
      </c>
      <c r="D28" s="46">
        <v>3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7">
        <v>0</v>
      </c>
      <c r="K28" s="46"/>
      <c r="L28" s="39"/>
    </row>
    <row r="29" spans="2:13">
      <c r="B29" s="45" t="s">
        <v>29</v>
      </c>
      <c r="C29" s="46">
        <f t="shared" si="1"/>
        <v>627</v>
      </c>
      <c r="D29" s="46">
        <v>341</v>
      </c>
      <c r="E29" s="46">
        <v>8</v>
      </c>
      <c r="F29" s="46">
        <v>15</v>
      </c>
      <c r="G29" s="46">
        <v>80</v>
      </c>
      <c r="H29" s="46">
        <v>157</v>
      </c>
      <c r="I29" s="46">
        <v>17</v>
      </c>
      <c r="J29" s="47">
        <v>9</v>
      </c>
      <c r="K29" s="46"/>
      <c r="L29" s="39"/>
    </row>
    <row r="30" spans="2:13">
      <c r="B30" s="45" t="s">
        <v>19</v>
      </c>
      <c r="C30" s="46">
        <f t="shared" si="1"/>
        <v>218</v>
      </c>
      <c r="D30" s="46">
        <v>93</v>
      </c>
      <c r="E30" s="46">
        <v>2</v>
      </c>
      <c r="F30" s="46">
        <v>5</v>
      </c>
      <c r="G30" s="46">
        <v>47</v>
      </c>
      <c r="H30" s="46">
        <v>63</v>
      </c>
      <c r="I30" s="46">
        <v>7</v>
      </c>
      <c r="J30" s="47">
        <v>1</v>
      </c>
      <c r="K30" s="46"/>
      <c r="L30" s="39"/>
    </row>
    <row r="31" spans="2:13" ht="24">
      <c r="B31" s="45" t="s">
        <v>37</v>
      </c>
      <c r="C31" s="46">
        <f t="shared" si="1"/>
        <v>4225</v>
      </c>
      <c r="D31" s="46">
        <v>2083</v>
      </c>
      <c r="E31" s="46">
        <v>63</v>
      </c>
      <c r="F31" s="46">
        <v>156</v>
      </c>
      <c r="G31" s="46">
        <v>752</v>
      </c>
      <c r="H31" s="46">
        <v>997</v>
      </c>
      <c r="I31" s="46">
        <v>97</v>
      </c>
      <c r="J31" s="47">
        <v>77</v>
      </c>
      <c r="K31" s="46"/>
      <c r="L31" s="39"/>
    </row>
    <row r="32" spans="2:13">
      <c r="B32" s="45" t="s">
        <v>52</v>
      </c>
      <c r="C32" s="46">
        <f t="shared" si="1"/>
        <v>11</v>
      </c>
      <c r="D32" s="46">
        <v>10</v>
      </c>
      <c r="E32" s="46">
        <v>0</v>
      </c>
      <c r="F32" s="46">
        <v>0</v>
      </c>
      <c r="G32" s="46">
        <v>1</v>
      </c>
      <c r="H32" s="46">
        <v>0</v>
      </c>
      <c r="I32" s="46">
        <v>0</v>
      </c>
      <c r="J32" s="47">
        <v>0</v>
      </c>
      <c r="K32" s="46"/>
      <c r="L32" s="39"/>
    </row>
    <row r="33" spans="2:18">
      <c r="B33" s="45" t="s">
        <v>53</v>
      </c>
      <c r="C33" s="46">
        <f t="shared" si="1"/>
        <v>63</v>
      </c>
      <c r="D33" s="46">
        <v>47</v>
      </c>
      <c r="E33" s="46">
        <v>0</v>
      </c>
      <c r="F33" s="46">
        <v>3</v>
      </c>
      <c r="G33" s="46">
        <v>3</v>
      </c>
      <c r="H33" s="46">
        <v>9</v>
      </c>
      <c r="I33" s="46">
        <v>1</v>
      </c>
      <c r="J33" s="47">
        <v>0</v>
      </c>
      <c r="K33" s="46"/>
      <c r="L33" s="39"/>
    </row>
    <row r="34" spans="2:18">
      <c r="B34" s="45" t="s">
        <v>54</v>
      </c>
      <c r="C34" s="46">
        <f t="shared" si="1"/>
        <v>9</v>
      </c>
      <c r="D34" s="46">
        <v>6</v>
      </c>
      <c r="E34" s="46">
        <v>0</v>
      </c>
      <c r="F34" s="46">
        <v>2</v>
      </c>
      <c r="G34" s="46">
        <v>1</v>
      </c>
      <c r="H34" s="46">
        <v>0</v>
      </c>
      <c r="I34" s="46">
        <v>0</v>
      </c>
      <c r="J34" s="47">
        <v>0</v>
      </c>
      <c r="K34" s="46"/>
      <c r="L34" s="39"/>
    </row>
    <row r="35" spans="2:18">
      <c r="B35" s="45" t="s">
        <v>55</v>
      </c>
      <c r="C35" s="46">
        <f t="shared" si="1"/>
        <v>44</v>
      </c>
      <c r="D35" s="46">
        <v>12</v>
      </c>
      <c r="E35" s="46">
        <v>0</v>
      </c>
      <c r="F35" s="46">
        <v>1</v>
      </c>
      <c r="G35" s="46">
        <v>4</v>
      </c>
      <c r="H35" s="46">
        <v>24</v>
      </c>
      <c r="I35" s="46">
        <v>2</v>
      </c>
      <c r="J35" s="47">
        <v>1</v>
      </c>
      <c r="K35" s="46"/>
      <c r="L35" s="39"/>
    </row>
    <row r="36" spans="2:18">
      <c r="B36" s="45" t="s">
        <v>33</v>
      </c>
      <c r="C36" s="46">
        <f t="shared" si="1"/>
        <v>1303</v>
      </c>
      <c r="D36" s="46">
        <v>661</v>
      </c>
      <c r="E36" s="46">
        <v>24</v>
      </c>
      <c r="F36" s="46">
        <v>49</v>
      </c>
      <c r="G36" s="46">
        <v>212</v>
      </c>
      <c r="H36" s="46">
        <v>315</v>
      </c>
      <c r="I36" s="46">
        <v>30</v>
      </c>
      <c r="J36" s="47">
        <v>12</v>
      </c>
      <c r="K36" s="46"/>
      <c r="L36" s="39"/>
    </row>
    <row r="37" spans="2:18">
      <c r="B37" s="45" t="s">
        <v>56</v>
      </c>
      <c r="C37" s="46">
        <f t="shared" si="1"/>
        <v>1</v>
      </c>
      <c r="D37" s="46">
        <v>1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7">
        <v>0</v>
      </c>
      <c r="K37" s="46"/>
      <c r="L37" s="39"/>
    </row>
    <row r="38" spans="2:18" ht="24">
      <c r="B38" s="45" t="s">
        <v>57</v>
      </c>
      <c r="C38" s="46">
        <f t="shared" si="1"/>
        <v>3</v>
      </c>
      <c r="D38" s="46">
        <v>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7">
        <v>0</v>
      </c>
      <c r="K38" s="46"/>
      <c r="L38" s="39"/>
    </row>
    <row r="39" spans="2:18">
      <c r="B39" s="45" t="s">
        <v>58</v>
      </c>
      <c r="C39" s="46">
        <f t="shared" si="1"/>
        <v>8</v>
      </c>
      <c r="D39" s="46">
        <v>7</v>
      </c>
      <c r="E39" s="46">
        <v>0</v>
      </c>
      <c r="F39" s="46">
        <v>1</v>
      </c>
      <c r="G39" s="46">
        <v>0</v>
      </c>
      <c r="H39" s="46">
        <v>0</v>
      </c>
      <c r="I39" s="46">
        <v>0</v>
      </c>
      <c r="J39" s="47">
        <v>0</v>
      </c>
      <c r="K39" s="46"/>
      <c r="L39" s="39"/>
    </row>
    <row r="40" spans="2:18">
      <c r="B40" s="45" t="s">
        <v>142</v>
      </c>
      <c r="C40" s="46">
        <f t="shared" si="1"/>
        <v>144</v>
      </c>
      <c r="D40" s="46">
        <v>67</v>
      </c>
      <c r="E40" s="46">
        <v>3</v>
      </c>
      <c r="F40" s="46">
        <v>7</v>
      </c>
      <c r="G40" s="46">
        <v>16</v>
      </c>
      <c r="H40" s="46">
        <v>44</v>
      </c>
      <c r="I40" s="46">
        <v>7</v>
      </c>
      <c r="J40" s="47">
        <v>0</v>
      </c>
      <c r="K40" s="46"/>
      <c r="L40" s="39"/>
    </row>
    <row r="41" spans="2:18" ht="19.5" customHeight="1">
      <c r="B41" s="45" t="s">
        <v>21</v>
      </c>
      <c r="C41" s="46">
        <f t="shared" si="1"/>
        <v>238</v>
      </c>
      <c r="D41" s="46">
        <v>137</v>
      </c>
      <c r="E41" s="46">
        <v>3</v>
      </c>
      <c r="F41" s="46">
        <v>15</v>
      </c>
      <c r="G41" s="46">
        <v>34</v>
      </c>
      <c r="H41" s="46">
        <v>35</v>
      </c>
      <c r="I41" s="46">
        <v>13</v>
      </c>
      <c r="J41" s="47">
        <v>1</v>
      </c>
      <c r="K41" s="46"/>
      <c r="L41" s="617" t="s">
        <v>59</v>
      </c>
      <c r="M41" s="617"/>
      <c r="N41" s="617"/>
      <c r="O41" s="617"/>
      <c r="P41" s="617"/>
      <c r="Q41" s="617"/>
      <c r="R41" s="617"/>
    </row>
    <row r="42" spans="2:18" ht="24">
      <c r="B42" s="45" t="s">
        <v>61</v>
      </c>
      <c r="C42" s="46">
        <f t="shared" si="1"/>
        <v>31</v>
      </c>
      <c r="D42" s="46">
        <v>29</v>
      </c>
      <c r="E42" s="46">
        <v>0</v>
      </c>
      <c r="F42" s="46">
        <v>0</v>
      </c>
      <c r="G42" s="46">
        <v>2</v>
      </c>
      <c r="H42" s="46">
        <v>0</v>
      </c>
      <c r="I42" s="46">
        <v>0</v>
      </c>
      <c r="J42" s="47">
        <v>0</v>
      </c>
      <c r="K42" s="46"/>
      <c r="L42" s="39"/>
    </row>
    <row r="43" spans="2:18">
      <c r="B43" s="45" t="s">
        <v>62</v>
      </c>
      <c r="C43" s="46">
        <f t="shared" si="1"/>
        <v>27</v>
      </c>
      <c r="D43" s="46">
        <v>16</v>
      </c>
      <c r="E43" s="46">
        <v>0</v>
      </c>
      <c r="F43" s="46">
        <v>1</v>
      </c>
      <c r="G43" s="46">
        <v>2</v>
      </c>
      <c r="H43" s="46">
        <v>8</v>
      </c>
      <c r="I43" s="46">
        <v>0</v>
      </c>
      <c r="J43" s="47">
        <v>0</v>
      </c>
      <c r="K43" s="46"/>
      <c r="L43" s="39"/>
    </row>
    <row r="44" spans="2:18">
      <c r="B44" s="45" t="s">
        <v>63</v>
      </c>
      <c r="C44" s="46">
        <f t="shared" si="1"/>
        <v>30</v>
      </c>
      <c r="D44" s="46">
        <v>28</v>
      </c>
      <c r="E44" s="46">
        <v>1</v>
      </c>
      <c r="F44" s="46">
        <v>1</v>
      </c>
      <c r="G44" s="46">
        <v>0</v>
      </c>
      <c r="H44" s="46">
        <v>0</v>
      </c>
      <c r="I44" s="46">
        <v>0</v>
      </c>
      <c r="J44" s="47">
        <v>0</v>
      </c>
      <c r="K44" s="46"/>
      <c r="L44" s="39"/>
    </row>
    <row r="45" spans="2:18">
      <c r="B45" s="45" t="s">
        <v>64</v>
      </c>
      <c r="C45" s="46">
        <f t="shared" si="1"/>
        <v>151</v>
      </c>
      <c r="D45" s="46">
        <v>114</v>
      </c>
      <c r="E45" s="46">
        <v>5</v>
      </c>
      <c r="F45" s="46">
        <v>4</v>
      </c>
      <c r="G45" s="46">
        <v>8</v>
      </c>
      <c r="H45" s="46">
        <v>18</v>
      </c>
      <c r="I45" s="46">
        <v>2</v>
      </c>
      <c r="J45" s="47">
        <v>0</v>
      </c>
      <c r="K45" s="46"/>
      <c r="L45" s="39"/>
    </row>
    <row r="46" spans="2:18" ht="24">
      <c r="B46" s="45" t="s">
        <v>65</v>
      </c>
      <c r="C46" s="46">
        <f t="shared" si="1"/>
        <v>1</v>
      </c>
      <c r="D46" s="46">
        <v>1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7">
        <v>0</v>
      </c>
      <c r="K46" s="46"/>
      <c r="L46" s="39"/>
    </row>
    <row r="47" spans="2:18">
      <c r="B47" s="45" t="s">
        <v>66</v>
      </c>
      <c r="C47" s="46">
        <f t="shared" si="1"/>
        <v>13</v>
      </c>
      <c r="D47" s="46">
        <v>13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7">
        <v>0</v>
      </c>
      <c r="K47" s="46"/>
      <c r="L47" s="39"/>
    </row>
    <row r="48" spans="2:18">
      <c r="B48" s="45" t="s">
        <v>67</v>
      </c>
      <c r="C48" s="46">
        <f t="shared" si="1"/>
        <v>12</v>
      </c>
      <c r="D48" s="46">
        <v>11</v>
      </c>
      <c r="E48" s="46">
        <v>0</v>
      </c>
      <c r="F48" s="46">
        <v>0</v>
      </c>
      <c r="G48" s="46">
        <v>1</v>
      </c>
      <c r="H48" s="46">
        <v>0</v>
      </c>
      <c r="I48" s="46">
        <v>0</v>
      </c>
      <c r="J48" s="47">
        <v>0</v>
      </c>
      <c r="K48" s="46"/>
      <c r="L48" s="39"/>
    </row>
    <row r="49" spans="2:12">
      <c r="B49" s="45" t="s">
        <v>68</v>
      </c>
      <c r="C49" s="46">
        <f t="shared" si="1"/>
        <v>46</v>
      </c>
      <c r="D49" s="46">
        <v>36</v>
      </c>
      <c r="E49" s="46">
        <v>2</v>
      </c>
      <c r="F49" s="46">
        <v>5</v>
      </c>
      <c r="G49" s="46">
        <v>2</v>
      </c>
      <c r="H49" s="46">
        <v>0</v>
      </c>
      <c r="I49" s="46">
        <v>1</v>
      </c>
      <c r="J49" s="47">
        <v>0</v>
      </c>
      <c r="K49" s="46"/>
      <c r="L49" s="39"/>
    </row>
    <row r="50" spans="2:12">
      <c r="B50" s="45" t="s">
        <v>69</v>
      </c>
      <c r="C50" s="46">
        <f t="shared" si="1"/>
        <v>4</v>
      </c>
      <c r="D50" s="46">
        <v>3</v>
      </c>
      <c r="E50" s="46">
        <v>0</v>
      </c>
      <c r="F50" s="46">
        <v>0</v>
      </c>
      <c r="G50" s="46">
        <v>1</v>
      </c>
      <c r="H50" s="46">
        <v>0</v>
      </c>
      <c r="I50" s="46">
        <v>0</v>
      </c>
      <c r="J50" s="47">
        <v>0</v>
      </c>
      <c r="K50" s="46"/>
      <c r="L50" s="39"/>
    </row>
    <row r="51" spans="2:12">
      <c r="B51" s="45" t="s">
        <v>70</v>
      </c>
      <c r="C51" s="46">
        <f t="shared" si="1"/>
        <v>42</v>
      </c>
      <c r="D51" s="46">
        <v>42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7">
        <v>0</v>
      </c>
      <c r="K51" s="46"/>
      <c r="L51" s="39"/>
    </row>
    <row r="52" spans="2:12">
      <c r="B52" s="45" t="s">
        <v>145</v>
      </c>
      <c r="C52" s="46">
        <f t="shared" si="1"/>
        <v>1</v>
      </c>
      <c r="D52" s="46">
        <v>1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7">
        <v>0</v>
      </c>
      <c r="K52" s="46"/>
      <c r="L52" s="39"/>
    </row>
    <row r="53" spans="2:12" ht="24">
      <c r="B53" s="45" t="s">
        <v>71</v>
      </c>
      <c r="C53" s="46">
        <f t="shared" si="1"/>
        <v>18</v>
      </c>
      <c r="D53" s="46">
        <v>16</v>
      </c>
      <c r="E53" s="46">
        <v>0</v>
      </c>
      <c r="F53" s="46">
        <v>1</v>
      </c>
      <c r="G53" s="46">
        <v>0</v>
      </c>
      <c r="H53" s="46">
        <v>1</v>
      </c>
      <c r="I53" s="46">
        <v>0</v>
      </c>
      <c r="J53" s="47">
        <v>0</v>
      </c>
      <c r="K53" s="46"/>
      <c r="L53" s="39"/>
    </row>
    <row r="54" spans="2:12">
      <c r="B54" s="45" t="s">
        <v>72</v>
      </c>
      <c r="C54" s="46">
        <f t="shared" si="1"/>
        <v>11</v>
      </c>
      <c r="D54" s="46">
        <v>11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7">
        <v>0</v>
      </c>
      <c r="K54" s="46"/>
      <c r="L54" s="39"/>
    </row>
    <row r="55" spans="2:12">
      <c r="B55" s="45" t="s">
        <v>146</v>
      </c>
      <c r="C55" s="46">
        <f t="shared" si="1"/>
        <v>4</v>
      </c>
      <c r="D55" s="46">
        <v>4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7">
        <v>0</v>
      </c>
      <c r="K55" s="46"/>
      <c r="L55" s="39"/>
    </row>
    <row r="56" spans="2:12" ht="24">
      <c r="B56" s="45" t="s">
        <v>73</v>
      </c>
      <c r="C56" s="46">
        <f t="shared" si="1"/>
        <v>59</v>
      </c>
      <c r="D56" s="46">
        <v>37</v>
      </c>
      <c r="E56" s="46">
        <v>4</v>
      </c>
      <c r="F56" s="46">
        <v>4</v>
      </c>
      <c r="G56" s="46">
        <v>3</v>
      </c>
      <c r="H56" s="46">
        <v>11</v>
      </c>
      <c r="I56" s="46">
        <v>0</v>
      </c>
      <c r="J56" s="47">
        <v>0</v>
      </c>
      <c r="K56" s="46"/>
      <c r="L56" s="39"/>
    </row>
    <row r="57" spans="2:12" ht="24">
      <c r="B57" s="45" t="s">
        <v>74</v>
      </c>
      <c r="C57" s="46">
        <f t="shared" si="1"/>
        <v>59</v>
      </c>
      <c r="D57" s="46">
        <v>43</v>
      </c>
      <c r="E57" s="46">
        <v>0</v>
      </c>
      <c r="F57" s="46">
        <v>5</v>
      </c>
      <c r="G57" s="46">
        <v>5</v>
      </c>
      <c r="H57" s="46">
        <v>3</v>
      </c>
      <c r="I57" s="46">
        <v>1</v>
      </c>
      <c r="J57" s="47">
        <v>2</v>
      </c>
      <c r="K57" s="46"/>
      <c r="L57" s="39"/>
    </row>
    <row r="58" spans="2:12">
      <c r="B58" s="45" t="s">
        <v>25</v>
      </c>
      <c r="C58" s="46">
        <f t="shared" si="1"/>
        <v>198</v>
      </c>
      <c r="D58" s="46">
        <v>134</v>
      </c>
      <c r="E58" s="46">
        <v>0</v>
      </c>
      <c r="F58" s="46">
        <v>5</v>
      </c>
      <c r="G58" s="46">
        <v>53</v>
      </c>
      <c r="H58" s="46">
        <v>2</v>
      </c>
      <c r="I58" s="46">
        <v>3</v>
      </c>
      <c r="J58" s="47">
        <v>1</v>
      </c>
      <c r="K58" s="46"/>
      <c r="L58" s="39"/>
    </row>
    <row r="59" spans="2:12" ht="16.5" customHeight="1">
      <c r="B59" s="45" t="s">
        <v>75</v>
      </c>
      <c r="C59" s="46">
        <f t="shared" si="1"/>
        <v>305</v>
      </c>
      <c r="D59" s="46">
        <v>268</v>
      </c>
      <c r="E59" s="46">
        <v>3</v>
      </c>
      <c r="F59" s="46">
        <v>10</v>
      </c>
      <c r="G59" s="46">
        <v>18</v>
      </c>
      <c r="H59" s="46">
        <v>4</v>
      </c>
      <c r="I59" s="46">
        <v>2</v>
      </c>
      <c r="J59" s="47">
        <v>0</v>
      </c>
      <c r="K59" s="46"/>
      <c r="L59" s="39"/>
    </row>
    <row r="60" spans="2:12">
      <c r="B60" s="45" t="s">
        <v>76</v>
      </c>
      <c r="C60" s="46">
        <f t="shared" si="1"/>
        <v>8</v>
      </c>
      <c r="D60" s="46">
        <v>6</v>
      </c>
      <c r="E60" s="46">
        <v>0</v>
      </c>
      <c r="F60" s="46">
        <v>1</v>
      </c>
      <c r="G60" s="46">
        <v>0</v>
      </c>
      <c r="H60" s="46">
        <v>1</v>
      </c>
      <c r="I60" s="46">
        <v>0</v>
      </c>
      <c r="J60" s="47">
        <v>0</v>
      </c>
      <c r="K60" s="46"/>
      <c r="L60" s="39"/>
    </row>
    <row r="61" spans="2:12">
      <c r="B61" s="45" t="s">
        <v>77</v>
      </c>
      <c r="C61" s="46">
        <f t="shared" si="1"/>
        <v>36</v>
      </c>
      <c r="D61" s="46">
        <v>16</v>
      </c>
      <c r="E61" s="46">
        <v>0</v>
      </c>
      <c r="F61" s="46">
        <v>2</v>
      </c>
      <c r="G61" s="46">
        <v>17</v>
      </c>
      <c r="H61" s="46">
        <v>1</v>
      </c>
      <c r="I61" s="46">
        <v>0</v>
      </c>
      <c r="J61" s="47">
        <v>0</v>
      </c>
      <c r="K61" s="46"/>
      <c r="L61" s="39"/>
    </row>
    <row r="62" spans="2:12">
      <c r="B62" s="45" t="s">
        <v>147</v>
      </c>
      <c r="C62" s="46">
        <f t="shared" si="1"/>
        <v>5</v>
      </c>
      <c r="D62" s="46">
        <v>5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7">
        <v>0</v>
      </c>
      <c r="K62" s="46"/>
      <c r="L62" s="39"/>
    </row>
    <row r="63" spans="2:12">
      <c r="B63" s="45" t="s">
        <v>148</v>
      </c>
      <c r="C63" s="46">
        <f t="shared" si="1"/>
        <v>4</v>
      </c>
      <c r="D63" s="46">
        <v>3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7">
        <v>1</v>
      </c>
      <c r="K63" s="46"/>
      <c r="L63" s="39"/>
    </row>
    <row r="64" spans="2:12">
      <c r="B64" s="45" t="s">
        <v>35</v>
      </c>
      <c r="C64" s="46">
        <f t="shared" si="1"/>
        <v>1074</v>
      </c>
      <c r="D64" s="46">
        <v>489</v>
      </c>
      <c r="E64" s="46">
        <v>19</v>
      </c>
      <c r="F64" s="46">
        <v>35</v>
      </c>
      <c r="G64" s="46">
        <v>249</v>
      </c>
      <c r="H64" s="46">
        <v>230</v>
      </c>
      <c r="I64" s="46">
        <v>33</v>
      </c>
      <c r="J64" s="47">
        <v>19</v>
      </c>
      <c r="K64" s="46"/>
      <c r="L64" s="39"/>
    </row>
    <row r="65" spans="2:12">
      <c r="B65" s="45" t="s">
        <v>80</v>
      </c>
      <c r="C65" s="46">
        <f t="shared" si="1"/>
        <v>107</v>
      </c>
      <c r="D65" s="46">
        <v>44</v>
      </c>
      <c r="E65" s="46">
        <v>0</v>
      </c>
      <c r="F65" s="46">
        <v>1</v>
      </c>
      <c r="G65" s="46">
        <v>53</v>
      </c>
      <c r="H65" s="46">
        <v>9</v>
      </c>
      <c r="I65" s="46">
        <v>0</v>
      </c>
      <c r="J65" s="47">
        <v>0</v>
      </c>
      <c r="K65" s="46"/>
      <c r="L65" s="39"/>
    </row>
    <row r="66" spans="2:12">
      <c r="B66" s="45" t="s">
        <v>27</v>
      </c>
      <c r="C66" s="46">
        <f t="shared" si="1"/>
        <v>298</v>
      </c>
      <c r="D66" s="46">
        <v>152</v>
      </c>
      <c r="E66" s="46">
        <v>1</v>
      </c>
      <c r="F66" s="46">
        <v>4</v>
      </c>
      <c r="G66" s="46">
        <v>97</v>
      </c>
      <c r="H66" s="46">
        <v>36</v>
      </c>
      <c r="I66" s="46">
        <v>5</v>
      </c>
      <c r="J66" s="47">
        <v>3</v>
      </c>
      <c r="K66" s="46"/>
      <c r="L66" s="39"/>
    </row>
    <row r="67" spans="2:12">
      <c r="B67" s="45" t="s">
        <v>23</v>
      </c>
      <c r="C67" s="46">
        <f t="shared" si="1"/>
        <v>302</v>
      </c>
      <c r="D67" s="46">
        <v>222</v>
      </c>
      <c r="E67" s="46">
        <v>7</v>
      </c>
      <c r="F67" s="46">
        <v>9</v>
      </c>
      <c r="G67" s="46">
        <v>26</v>
      </c>
      <c r="H67" s="46">
        <v>28</v>
      </c>
      <c r="I67" s="46">
        <v>2</v>
      </c>
      <c r="J67" s="47">
        <v>8</v>
      </c>
      <c r="K67" s="46"/>
      <c r="L67" s="39"/>
    </row>
    <row r="68" spans="2:12">
      <c r="B68" s="45" t="s">
        <v>31</v>
      </c>
      <c r="C68" s="46">
        <f t="shared" si="1"/>
        <v>1304</v>
      </c>
      <c r="D68" s="46">
        <v>864</v>
      </c>
      <c r="E68" s="46">
        <v>24</v>
      </c>
      <c r="F68" s="46">
        <v>37</v>
      </c>
      <c r="G68" s="46">
        <v>160</v>
      </c>
      <c r="H68" s="46">
        <v>194</v>
      </c>
      <c r="I68" s="46">
        <v>22</v>
      </c>
      <c r="J68" s="47">
        <v>3</v>
      </c>
      <c r="K68" s="46"/>
      <c r="L68" s="39"/>
    </row>
    <row r="69" spans="2:12" ht="15.75" thickBot="1">
      <c r="B69" s="187" t="s">
        <v>81</v>
      </c>
      <c r="C69" s="51">
        <f>+SUM(D69:J69)</f>
        <v>187.00000000000003</v>
      </c>
      <c r="D69" s="51">
        <v>132</v>
      </c>
      <c r="E69" s="51">
        <v>3</v>
      </c>
      <c r="F69" s="51">
        <v>2</v>
      </c>
      <c r="G69" s="51">
        <v>19</v>
      </c>
      <c r="H69" s="51">
        <v>19</v>
      </c>
      <c r="I69" s="51">
        <v>6</v>
      </c>
      <c r="J69" s="52">
        <v>6.0000000000000284</v>
      </c>
      <c r="K69" s="46"/>
      <c r="L69" s="39"/>
    </row>
    <row r="70" spans="2:12" ht="8.25" customHeight="1"/>
    <row r="71" spans="2:12" ht="19.5" customHeight="1">
      <c r="B71" s="618" t="s">
        <v>82</v>
      </c>
      <c r="C71" s="618"/>
      <c r="D71" s="618"/>
      <c r="E71" s="618"/>
      <c r="F71" s="618"/>
      <c r="G71" s="618"/>
      <c r="H71" s="618"/>
      <c r="I71" s="618"/>
      <c r="J71" s="618"/>
      <c r="K71" s="223"/>
    </row>
    <row r="72" spans="2:12">
      <c r="B72" s="617" t="s">
        <v>59</v>
      </c>
      <c r="C72" s="617"/>
      <c r="D72" s="617"/>
      <c r="E72" s="617"/>
      <c r="F72" s="617"/>
      <c r="G72" s="617"/>
      <c r="H72" s="617"/>
    </row>
  </sheetData>
  <mergeCells count="8">
    <mergeCell ref="L41:R41"/>
    <mergeCell ref="B71:J71"/>
    <mergeCell ref="B72:H72"/>
    <mergeCell ref="B1:J1"/>
    <mergeCell ref="B2:J2"/>
    <mergeCell ref="B4:B5"/>
    <mergeCell ref="C4:C5"/>
    <mergeCell ref="D4:J4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B1:R37"/>
  <sheetViews>
    <sheetView showGridLines="0" workbookViewId="0">
      <selection activeCell="K31" sqref="K31"/>
    </sheetView>
  </sheetViews>
  <sheetFormatPr baseColWidth="10" defaultRowHeight="15"/>
  <cols>
    <col min="2" max="2" width="26" bestFit="1" customWidth="1"/>
    <col min="3" max="3" width="14.140625" customWidth="1"/>
    <col min="4" max="4" width="17.85546875" customWidth="1"/>
    <col min="10" max="10" width="16.140625" customWidth="1"/>
  </cols>
  <sheetData>
    <row r="1" spans="2:11">
      <c r="B1" s="615" t="s">
        <v>417</v>
      </c>
      <c r="C1" s="615"/>
      <c r="D1" s="615"/>
      <c r="E1" s="615"/>
      <c r="F1" s="615"/>
      <c r="G1" s="615"/>
      <c r="H1" s="615"/>
      <c r="I1" s="615"/>
      <c r="J1" s="615"/>
    </row>
    <row r="2" spans="2:11">
      <c r="B2" s="619" t="s">
        <v>233</v>
      </c>
      <c r="C2" s="619"/>
      <c r="D2" s="619"/>
      <c r="E2" s="619"/>
      <c r="F2" s="619"/>
      <c r="G2" s="619"/>
      <c r="H2" s="619"/>
      <c r="I2" s="619"/>
      <c r="J2" s="619"/>
    </row>
    <row r="3" spans="2:11" ht="15.75" thickBot="1"/>
    <row r="4" spans="2:11" ht="15.75" thickBot="1">
      <c r="B4" s="713" t="s">
        <v>84</v>
      </c>
      <c r="C4" s="715" t="s">
        <v>9</v>
      </c>
      <c r="D4" s="720" t="s">
        <v>6</v>
      </c>
      <c r="E4" s="717"/>
      <c r="F4" s="717"/>
      <c r="G4" s="717"/>
      <c r="H4" s="717"/>
      <c r="I4" s="718"/>
      <c r="J4" s="719"/>
      <c r="K4" s="66"/>
    </row>
    <row r="5" spans="2:11" ht="25.5" thickBot="1">
      <c r="B5" s="714"/>
      <c r="C5" s="716"/>
      <c r="D5" s="267" t="s">
        <v>224</v>
      </c>
      <c r="E5" s="270" t="s">
        <v>229</v>
      </c>
      <c r="F5" s="270" t="s">
        <v>227</v>
      </c>
      <c r="G5" s="270" t="s">
        <v>226</v>
      </c>
      <c r="H5" s="270" t="s">
        <v>225</v>
      </c>
      <c r="I5" s="270" t="s">
        <v>228</v>
      </c>
      <c r="J5" s="269" t="s">
        <v>230</v>
      </c>
      <c r="K5" s="66"/>
    </row>
    <row r="6" spans="2:11">
      <c r="B6" s="67" t="s">
        <v>9</v>
      </c>
      <c r="C6" s="42">
        <f>+SUM(C7:C9)</f>
        <v>11765.000000000002</v>
      </c>
      <c r="D6" s="42">
        <f>+SUM(D7:D9)</f>
        <v>6525</v>
      </c>
      <c r="E6" s="42">
        <f t="shared" ref="E6:J6" si="0">+SUM(E7:E9)</f>
        <v>177</v>
      </c>
      <c r="F6" s="42">
        <f t="shared" si="0"/>
        <v>394</v>
      </c>
      <c r="G6" s="42">
        <f t="shared" si="0"/>
        <v>1984</v>
      </c>
      <c r="H6" s="42">
        <f t="shared" si="0"/>
        <v>2272</v>
      </c>
      <c r="I6" s="42">
        <f t="shared" si="0"/>
        <v>259</v>
      </c>
      <c r="J6" s="43">
        <f t="shared" si="0"/>
        <v>154.00000000000003</v>
      </c>
      <c r="K6" s="66"/>
    </row>
    <row r="7" spans="2:11" ht="15.75" customHeight="1">
      <c r="B7" s="68" t="s">
        <v>85</v>
      </c>
      <c r="C7" s="69">
        <f>+SUM(D7:J7)</f>
        <v>9066.1197616327117</v>
      </c>
      <c r="D7" s="69">
        <v>5083.8523956723338</v>
      </c>
      <c r="E7" s="69">
        <v>138.78409090909091</v>
      </c>
      <c r="F7" s="69">
        <v>302.53571428571428</v>
      </c>
      <c r="G7" s="69">
        <v>1444.738336713996</v>
      </c>
      <c r="H7" s="69">
        <v>1754.9518338488731</v>
      </c>
      <c r="I7" s="69">
        <v>220.5546875</v>
      </c>
      <c r="J7" s="70">
        <v>120.70270270270271</v>
      </c>
      <c r="K7" s="66"/>
    </row>
    <row r="8" spans="2:11">
      <c r="B8" s="68" t="s">
        <v>86</v>
      </c>
      <c r="C8" s="69">
        <f>+SUM(D8:J8)</f>
        <v>2574.9889224029193</v>
      </c>
      <c r="D8" s="69">
        <v>1380.6375579598146</v>
      </c>
      <c r="E8" s="69">
        <v>26.147727272727273</v>
      </c>
      <c r="F8" s="69">
        <v>83.423469387755105</v>
      </c>
      <c r="G8" s="69">
        <v>533.22515212981739</v>
      </c>
      <c r="H8" s="69">
        <v>483.9169244365886</v>
      </c>
      <c r="I8" s="69">
        <v>36.421875</v>
      </c>
      <c r="J8" s="70">
        <v>31.216216216216218</v>
      </c>
      <c r="K8" s="66"/>
    </row>
    <row r="9" spans="2:11" ht="15.75" thickBot="1">
      <c r="B9" s="71" t="s">
        <v>87</v>
      </c>
      <c r="C9" s="72">
        <f>+SUM(D9:J9)</f>
        <v>123.89131596436998</v>
      </c>
      <c r="D9" s="72">
        <v>60.510046367851622</v>
      </c>
      <c r="E9" s="72">
        <v>12.068181818181818</v>
      </c>
      <c r="F9" s="72">
        <v>8.0408163265306118</v>
      </c>
      <c r="G9" s="72">
        <v>6.0365111561866129</v>
      </c>
      <c r="H9" s="72">
        <v>33.131241714538227</v>
      </c>
      <c r="I9" s="72">
        <v>2.0234375</v>
      </c>
      <c r="J9" s="73">
        <v>2.0810810810810811</v>
      </c>
      <c r="K9" s="66"/>
    </row>
    <row r="10" spans="2:11" ht="8.25" customHeight="1"/>
    <row r="11" spans="2:11" ht="22.5" customHeight="1">
      <c r="B11" s="628"/>
      <c r="C11" s="628"/>
      <c r="D11" s="628"/>
      <c r="E11" s="628"/>
      <c r="F11" s="628"/>
      <c r="G11" s="628"/>
      <c r="H11" s="628"/>
      <c r="I11" s="628"/>
      <c r="J11" s="628"/>
    </row>
    <row r="12" spans="2:11">
      <c r="B12" s="75"/>
    </row>
    <row r="13" spans="2:11">
      <c r="B13" s="75"/>
    </row>
    <row r="14" spans="2:11" ht="24.75">
      <c r="B14" s="77"/>
      <c r="C14" s="147" t="s">
        <v>9</v>
      </c>
      <c r="D14" s="219" t="s">
        <v>224</v>
      </c>
      <c r="E14" s="271" t="s">
        <v>229</v>
      </c>
      <c r="F14" s="271" t="s">
        <v>227</v>
      </c>
      <c r="G14" s="271" t="s">
        <v>226</v>
      </c>
      <c r="H14" s="271" t="s">
        <v>225</v>
      </c>
      <c r="I14" s="271" t="s">
        <v>228</v>
      </c>
      <c r="J14" s="272" t="s">
        <v>230</v>
      </c>
    </row>
    <row r="15" spans="2:11">
      <c r="B15" s="81" t="s">
        <v>85</v>
      </c>
      <c r="C15" s="84">
        <f>+C7/$C$6</f>
        <v>0.77060091471591252</v>
      </c>
      <c r="D15" s="84">
        <f>+D7/$D$6</f>
        <v>0.77913446676970632</v>
      </c>
      <c r="E15" s="84">
        <f>+E7/$E$6</f>
        <v>0.78409090909090906</v>
      </c>
      <c r="F15" s="84">
        <f>+F7/$F$6</f>
        <v>0.76785714285714279</v>
      </c>
      <c r="G15" s="84">
        <f>+G7/$G$6</f>
        <v>0.72819472616632863</v>
      </c>
      <c r="H15" s="84">
        <f>+H7/$H$6</f>
        <v>0.77242598320813072</v>
      </c>
      <c r="I15" s="84">
        <f>+I7/$I$6</f>
        <v>0.8515625</v>
      </c>
      <c r="J15" s="84">
        <f>+J7/$J$6</f>
        <v>0.78378378378378366</v>
      </c>
    </row>
    <row r="16" spans="2:11">
      <c r="B16" s="81" t="s">
        <v>86</v>
      </c>
      <c r="C16" s="84">
        <f>+C8/$C$6</f>
        <v>0.21886858668958087</v>
      </c>
      <c r="D16" s="84">
        <f t="shared" ref="D16:D17" si="1">+D8/$D$6</f>
        <v>0.21159196290571872</v>
      </c>
      <c r="E16" s="84">
        <f t="shared" ref="E16:E17" si="2">+E8/$E$6</f>
        <v>0.14772727272727273</v>
      </c>
      <c r="F16" s="84">
        <f t="shared" ref="F16:F17" si="3">+F8/$F$6</f>
        <v>0.21173469387755103</v>
      </c>
      <c r="G16" s="84">
        <f t="shared" ref="G16:G17" si="4">+G8/$G$6</f>
        <v>0.26876267748478699</v>
      </c>
      <c r="H16" s="84">
        <f t="shared" ref="H16:H17" si="5">+H8/$H$6</f>
        <v>0.21299160406539991</v>
      </c>
      <c r="I16" s="84">
        <f t="shared" ref="I16:I17" si="6">+I8/$I$6</f>
        <v>0.140625</v>
      </c>
      <c r="J16" s="84">
        <f t="shared" ref="J16:J17" si="7">+J8/$J$6</f>
        <v>0.20270270270270269</v>
      </c>
    </row>
    <row r="17" spans="2:18">
      <c r="B17" s="81" t="s">
        <v>87</v>
      </c>
      <c r="C17" s="84">
        <f>+C9/$C$6</f>
        <v>1.0530498594506584E-2</v>
      </c>
      <c r="D17" s="84">
        <f t="shared" si="1"/>
        <v>9.2735703245749607E-3</v>
      </c>
      <c r="E17" s="84">
        <f t="shared" si="2"/>
        <v>6.8181818181818177E-2</v>
      </c>
      <c r="F17" s="84">
        <f t="shared" si="3"/>
        <v>2.0408163265306121E-2</v>
      </c>
      <c r="G17" s="84">
        <f t="shared" si="4"/>
        <v>3.0425963488843817E-3</v>
      </c>
      <c r="H17" s="84">
        <f t="shared" si="5"/>
        <v>1.458241272646929E-2</v>
      </c>
      <c r="I17" s="84">
        <f t="shared" si="6"/>
        <v>7.8125E-3</v>
      </c>
      <c r="J17" s="84">
        <f t="shared" si="7"/>
        <v>1.3513513513513511E-2</v>
      </c>
    </row>
    <row r="21" spans="2:18" ht="8.25" customHeight="1"/>
    <row r="22" spans="2:18" ht="23.25" customHeight="1">
      <c r="M22" s="628"/>
      <c r="N22" s="628"/>
      <c r="O22" s="628"/>
      <c r="P22" s="628"/>
      <c r="Q22" s="628"/>
      <c r="R22" s="628"/>
    </row>
    <row r="37" spans="2:10" ht="24.75" customHeight="1">
      <c r="B37" s="618"/>
      <c r="C37" s="618"/>
      <c r="D37" s="618"/>
      <c r="E37" s="618"/>
      <c r="F37" s="618"/>
      <c r="G37" s="618"/>
      <c r="H37" s="618"/>
      <c r="I37" s="618"/>
      <c r="J37" s="618"/>
    </row>
  </sheetData>
  <mergeCells count="8">
    <mergeCell ref="M22:R22"/>
    <mergeCell ref="B37:J37"/>
    <mergeCell ref="B1:J1"/>
    <mergeCell ref="B2:J2"/>
    <mergeCell ref="B4:B5"/>
    <mergeCell ref="C4:C5"/>
    <mergeCell ref="D4:J4"/>
    <mergeCell ref="B11:J1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B1:X77"/>
  <sheetViews>
    <sheetView showGridLines="0" topLeftCell="D1" workbookViewId="0">
      <selection activeCell="J22" sqref="J22"/>
    </sheetView>
  </sheetViews>
  <sheetFormatPr baseColWidth="10" defaultRowHeight="15"/>
  <cols>
    <col min="2" max="2" width="17.85546875" style="53" customWidth="1"/>
    <col min="3" max="3" width="13" style="53" customWidth="1"/>
    <col min="4" max="10" width="13.5703125" customWidth="1"/>
  </cols>
  <sheetData>
    <row r="1" spans="2:12">
      <c r="B1" s="615" t="s">
        <v>418</v>
      </c>
      <c r="C1" s="615"/>
      <c r="D1" s="615"/>
      <c r="E1" s="615"/>
      <c r="F1" s="615"/>
      <c r="G1" s="615"/>
      <c r="H1" s="615"/>
      <c r="I1" s="615"/>
      <c r="J1" s="615"/>
    </row>
    <row r="2" spans="2:12">
      <c r="B2" s="619" t="s">
        <v>234</v>
      </c>
      <c r="C2" s="619"/>
      <c r="D2" s="619"/>
      <c r="E2" s="619"/>
      <c r="F2" s="619"/>
      <c r="G2" s="619"/>
      <c r="H2" s="619"/>
      <c r="I2" s="619"/>
      <c r="J2" s="619"/>
      <c r="K2" s="101"/>
      <c r="L2" s="102"/>
    </row>
    <row r="3" spans="2:12" ht="15.75" thickBo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2"/>
    </row>
    <row r="4" spans="2:12" ht="15.75" thickBot="1">
      <c r="B4" s="713" t="s">
        <v>89</v>
      </c>
      <c r="C4" s="715" t="s">
        <v>9</v>
      </c>
      <c r="D4" s="720" t="s">
        <v>6</v>
      </c>
      <c r="E4" s="717"/>
      <c r="F4" s="717"/>
      <c r="G4" s="717"/>
      <c r="H4" s="717"/>
      <c r="I4" s="718"/>
      <c r="J4" s="719"/>
      <c r="L4" s="102"/>
    </row>
    <row r="5" spans="2:12" ht="25.5" thickBot="1">
      <c r="B5" s="714"/>
      <c r="C5" s="716"/>
      <c r="D5" s="267" t="s">
        <v>224</v>
      </c>
      <c r="E5" s="270" t="s">
        <v>229</v>
      </c>
      <c r="F5" s="270" t="s">
        <v>227</v>
      </c>
      <c r="G5" s="270" t="s">
        <v>226</v>
      </c>
      <c r="H5" s="270" t="s">
        <v>225</v>
      </c>
      <c r="I5" s="270" t="s">
        <v>228</v>
      </c>
      <c r="J5" s="269" t="s">
        <v>230</v>
      </c>
      <c r="L5" s="102"/>
    </row>
    <row r="6" spans="2:12" ht="16.5" customHeight="1">
      <c r="B6" s="67" t="s">
        <v>9</v>
      </c>
      <c r="C6" s="103">
        <f t="shared" ref="C6" si="0">+SUM(D6:J6)</f>
        <v>11765</v>
      </c>
      <c r="D6" s="103">
        <f>+SUM(D7:D17)</f>
        <v>6525</v>
      </c>
      <c r="E6" s="103">
        <f t="shared" ref="E6:J6" si="1">+SUM(E7:E17)</f>
        <v>177</v>
      </c>
      <c r="F6" s="103">
        <f t="shared" si="1"/>
        <v>394</v>
      </c>
      <c r="G6" s="103">
        <f t="shared" si="1"/>
        <v>1984</v>
      </c>
      <c r="H6" s="103">
        <f t="shared" si="1"/>
        <v>2272</v>
      </c>
      <c r="I6" s="103">
        <f t="shared" si="1"/>
        <v>259</v>
      </c>
      <c r="J6" s="104">
        <f t="shared" si="1"/>
        <v>154.00000000000003</v>
      </c>
      <c r="L6" s="102"/>
    </row>
    <row r="7" spans="2:12" ht="18.75" customHeight="1">
      <c r="B7" s="68" t="s">
        <v>90</v>
      </c>
      <c r="C7" s="106">
        <f>+SUM(D7:J7)</f>
        <v>7557</v>
      </c>
      <c r="D7" s="106">
        <v>3687</v>
      </c>
      <c r="E7" s="106">
        <v>114</v>
      </c>
      <c r="F7" s="106">
        <v>272</v>
      </c>
      <c r="G7" s="106">
        <v>1706</v>
      </c>
      <c r="H7" s="106">
        <v>1513</v>
      </c>
      <c r="I7" s="106">
        <v>161</v>
      </c>
      <c r="J7" s="107">
        <v>104</v>
      </c>
      <c r="L7" s="102"/>
    </row>
    <row r="8" spans="2:12" ht="18.75" customHeight="1">
      <c r="B8" s="68" t="s">
        <v>91</v>
      </c>
      <c r="C8" s="106">
        <f t="shared" ref="C8:C17" si="2">+SUM(D8:J8)</f>
        <v>2290</v>
      </c>
      <c r="D8" s="106">
        <v>1438</v>
      </c>
      <c r="E8" s="106">
        <v>41</v>
      </c>
      <c r="F8" s="106">
        <v>70</v>
      </c>
      <c r="G8" s="106">
        <v>157</v>
      </c>
      <c r="H8" s="106">
        <v>495</v>
      </c>
      <c r="I8" s="106">
        <v>55</v>
      </c>
      <c r="J8" s="107">
        <v>34</v>
      </c>
      <c r="L8" s="102"/>
    </row>
    <row r="9" spans="2:12" ht="18.75" customHeight="1">
      <c r="B9" s="68" t="s">
        <v>92</v>
      </c>
      <c r="C9" s="106">
        <f t="shared" si="2"/>
        <v>1258</v>
      </c>
      <c r="D9" s="106">
        <v>867</v>
      </c>
      <c r="E9" s="106">
        <v>17</v>
      </c>
      <c r="F9" s="106">
        <v>38</v>
      </c>
      <c r="G9" s="106">
        <v>79</v>
      </c>
      <c r="H9" s="106">
        <v>223</v>
      </c>
      <c r="I9" s="106">
        <v>26</v>
      </c>
      <c r="J9" s="107">
        <v>8</v>
      </c>
      <c r="L9" s="102"/>
    </row>
    <row r="10" spans="2:12" ht="18.75" customHeight="1">
      <c r="B10" s="68" t="s">
        <v>93</v>
      </c>
      <c r="C10" s="106">
        <f t="shared" si="2"/>
        <v>184</v>
      </c>
      <c r="D10" s="106">
        <v>157</v>
      </c>
      <c r="E10" s="106">
        <v>1</v>
      </c>
      <c r="F10" s="106">
        <v>7</v>
      </c>
      <c r="G10" s="106">
        <v>5</v>
      </c>
      <c r="H10" s="106">
        <v>11</v>
      </c>
      <c r="I10" s="106">
        <v>3</v>
      </c>
      <c r="J10" s="107">
        <v>0</v>
      </c>
      <c r="L10" s="102"/>
    </row>
    <row r="11" spans="2:12" ht="18.75" customHeight="1">
      <c r="B11" s="68" t="s">
        <v>94</v>
      </c>
      <c r="C11" s="106">
        <f t="shared" si="2"/>
        <v>114</v>
      </c>
      <c r="D11" s="106">
        <v>82</v>
      </c>
      <c r="E11" s="106">
        <v>0</v>
      </c>
      <c r="F11" s="106">
        <v>3</v>
      </c>
      <c r="G11" s="106">
        <v>14</v>
      </c>
      <c r="H11" s="106">
        <v>10</v>
      </c>
      <c r="I11" s="106">
        <v>4</v>
      </c>
      <c r="J11" s="107">
        <v>1</v>
      </c>
      <c r="L11" s="102"/>
    </row>
    <row r="12" spans="2:12" ht="18.75" customHeight="1">
      <c r="B12" s="68" t="s">
        <v>95</v>
      </c>
      <c r="C12" s="106">
        <f t="shared" si="2"/>
        <v>53</v>
      </c>
      <c r="D12" s="106">
        <v>46</v>
      </c>
      <c r="E12" s="106">
        <v>1</v>
      </c>
      <c r="F12" s="106">
        <v>0</v>
      </c>
      <c r="G12" s="106">
        <v>1</v>
      </c>
      <c r="H12" s="106">
        <v>2</v>
      </c>
      <c r="I12" s="106">
        <v>2</v>
      </c>
      <c r="J12" s="107">
        <v>1</v>
      </c>
      <c r="L12" s="102"/>
    </row>
    <row r="13" spans="2:12" ht="18.75" customHeight="1">
      <c r="B13" s="68" t="s">
        <v>96</v>
      </c>
      <c r="C13" s="106">
        <f t="shared" si="2"/>
        <v>69</v>
      </c>
      <c r="D13" s="106">
        <v>67</v>
      </c>
      <c r="E13" s="106">
        <v>0</v>
      </c>
      <c r="F13" s="106">
        <v>1</v>
      </c>
      <c r="G13" s="106">
        <v>0</v>
      </c>
      <c r="H13" s="106">
        <v>0</v>
      </c>
      <c r="I13" s="106">
        <v>1</v>
      </c>
      <c r="J13" s="107">
        <v>0</v>
      </c>
      <c r="L13" s="102"/>
    </row>
    <row r="14" spans="2:12" ht="18.75" customHeight="1">
      <c r="B14" s="68" t="s">
        <v>97</v>
      </c>
      <c r="C14" s="106">
        <f t="shared" si="2"/>
        <v>14</v>
      </c>
      <c r="D14" s="106">
        <v>14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7">
        <v>0</v>
      </c>
      <c r="L14" s="102"/>
    </row>
    <row r="15" spans="2:12" ht="18.75" customHeight="1">
      <c r="B15" s="68" t="s">
        <v>98</v>
      </c>
      <c r="C15" s="106">
        <f t="shared" si="2"/>
        <v>2</v>
      </c>
      <c r="D15" s="106">
        <v>2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7">
        <v>0</v>
      </c>
      <c r="L15" s="102"/>
    </row>
    <row r="16" spans="2:12" ht="18.75" customHeight="1">
      <c r="B16" s="68" t="s">
        <v>99</v>
      </c>
      <c r="C16" s="106">
        <f t="shared" si="2"/>
        <v>8</v>
      </c>
      <c r="D16" s="106">
        <v>8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7">
        <v>0</v>
      </c>
      <c r="L16" s="102"/>
    </row>
    <row r="17" spans="2:17" ht="15.75" thickBot="1">
      <c r="B17" s="71" t="s">
        <v>81</v>
      </c>
      <c r="C17" s="109">
        <f t="shared" si="2"/>
        <v>216.00000000000003</v>
      </c>
      <c r="D17" s="109">
        <v>157</v>
      </c>
      <c r="E17" s="109">
        <v>3</v>
      </c>
      <c r="F17" s="109">
        <v>3</v>
      </c>
      <c r="G17" s="109">
        <v>22</v>
      </c>
      <c r="H17" s="109">
        <v>18</v>
      </c>
      <c r="I17" s="109">
        <v>7</v>
      </c>
      <c r="J17" s="110">
        <v>6.0000000000000284</v>
      </c>
      <c r="L17" s="102"/>
    </row>
    <row r="18" spans="2:17" ht="9" customHeight="1">
      <c r="L18" s="102"/>
    </row>
    <row r="19" spans="2:17" ht="24.75" customHeight="1">
      <c r="B19" s="618" t="s">
        <v>82</v>
      </c>
      <c r="C19" s="618"/>
      <c r="D19" s="618"/>
      <c r="E19" s="618"/>
      <c r="F19" s="618"/>
      <c r="G19" s="618"/>
      <c r="H19" s="618"/>
      <c r="I19" s="618"/>
      <c r="J19" s="618"/>
      <c r="L19" s="618" t="s">
        <v>82</v>
      </c>
      <c r="M19" s="618"/>
      <c r="N19" s="618"/>
      <c r="O19" s="618"/>
      <c r="P19" s="618"/>
      <c r="Q19" s="618"/>
    </row>
    <row r="22" spans="2:17" ht="15.75" thickBot="1"/>
    <row r="23" spans="2:17">
      <c r="B23" s="629" t="s">
        <v>89</v>
      </c>
      <c r="C23" s="631" t="s">
        <v>9</v>
      </c>
    </row>
    <row r="24" spans="2:17">
      <c r="B24" s="630"/>
      <c r="C24" s="632"/>
    </row>
    <row r="25" spans="2:17">
      <c r="B25" s="111" t="s">
        <v>9</v>
      </c>
      <c r="C25" s="112">
        <f>+C6/$C$6</f>
        <v>1</v>
      </c>
    </row>
    <row r="26" spans="2:17">
      <c r="B26" s="113" t="s">
        <v>81</v>
      </c>
      <c r="C26" s="114">
        <v>1.8359541011474717E-2</v>
      </c>
    </row>
    <row r="27" spans="2:17">
      <c r="B27" s="113" t="s">
        <v>99</v>
      </c>
      <c r="C27" s="114">
        <v>6.7998300042498936E-4</v>
      </c>
    </row>
    <row r="28" spans="2:17">
      <c r="B28" s="113" t="s">
        <v>98</v>
      </c>
      <c r="C28" s="114">
        <v>1.6999575010624734E-4</v>
      </c>
    </row>
    <row r="29" spans="2:17">
      <c r="B29" s="113" t="s">
        <v>97</v>
      </c>
      <c r="C29" s="114">
        <v>1.1899702507437314E-3</v>
      </c>
    </row>
    <row r="30" spans="2:17">
      <c r="B30" s="113" t="s">
        <v>96</v>
      </c>
      <c r="C30" s="114">
        <v>5.8648533786655336E-3</v>
      </c>
    </row>
    <row r="31" spans="2:17" ht="17.25" customHeight="1">
      <c r="B31" s="113" t="s">
        <v>95</v>
      </c>
      <c r="C31" s="114">
        <v>4.5048873778155548E-3</v>
      </c>
    </row>
    <row r="32" spans="2:17">
      <c r="B32" s="113" t="s">
        <v>94</v>
      </c>
      <c r="C32" s="114">
        <v>9.6897577560560982E-3</v>
      </c>
    </row>
    <row r="33" spans="2:24">
      <c r="B33" s="113" t="s">
        <v>93</v>
      </c>
      <c r="C33" s="114">
        <v>1.5639609009774756E-2</v>
      </c>
    </row>
    <row r="34" spans="2:24">
      <c r="B34" s="113" t="s">
        <v>92</v>
      </c>
      <c r="C34" s="114">
        <v>0.10692732681682958</v>
      </c>
    </row>
    <row r="35" spans="2:24">
      <c r="B35" s="113" t="s">
        <v>91</v>
      </c>
      <c r="C35" s="114">
        <v>0.19464513387165322</v>
      </c>
    </row>
    <row r="36" spans="2:24">
      <c r="B36" s="113" t="s">
        <v>90</v>
      </c>
      <c r="C36" s="114">
        <v>0.64232894177645561</v>
      </c>
    </row>
    <row r="38" spans="2:24">
      <c r="B38"/>
      <c r="C38"/>
      <c r="M38" s="75"/>
    </row>
    <row r="39" spans="2:24">
      <c r="B39"/>
      <c r="C39"/>
    </row>
    <row r="40" spans="2:24">
      <c r="B40"/>
      <c r="C40"/>
    </row>
    <row r="41" spans="2:24">
      <c r="B41"/>
      <c r="C41"/>
    </row>
    <row r="42" spans="2:24">
      <c r="B42"/>
      <c r="C42"/>
    </row>
    <row r="43" spans="2:24">
      <c r="B43"/>
      <c r="C43"/>
    </row>
    <row r="44" spans="2:24">
      <c r="B44"/>
      <c r="C44"/>
    </row>
    <row r="45" spans="2:24">
      <c r="B45"/>
      <c r="C45"/>
    </row>
    <row r="46" spans="2:24">
      <c r="B46"/>
      <c r="C46"/>
    </row>
    <row r="47" spans="2:24">
      <c r="B47"/>
      <c r="C47"/>
      <c r="X47" s="162"/>
    </row>
    <row r="48" spans="2:24">
      <c r="B48"/>
      <c r="C48"/>
      <c r="X48" s="162"/>
    </row>
    <row r="49" spans="2:24">
      <c r="B49"/>
      <c r="C49"/>
      <c r="X49" s="162"/>
    </row>
    <row r="50" spans="2:24">
      <c r="B50"/>
      <c r="C50"/>
      <c r="X50" s="162"/>
    </row>
    <row r="51" spans="2:24">
      <c r="B51"/>
      <c r="C51"/>
      <c r="X51" s="162"/>
    </row>
    <row r="52" spans="2:24">
      <c r="B52"/>
      <c r="C52"/>
      <c r="X52" s="162"/>
    </row>
    <row r="53" spans="2:24">
      <c r="X53" s="162"/>
    </row>
    <row r="54" spans="2:24">
      <c r="X54" s="162"/>
    </row>
    <row r="55" spans="2:24">
      <c r="X55" s="162"/>
    </row>
    <row r="56" spans="2:24">
      <c r="B56"/>
      <c r="C56"/>
      <c r="X56" s="162"/>
    </row>
    <row r="57" spans="2:24">
      <c r="B57"/>
      <c r="C57"/>
      <c r="X57" s="162"/>
    </row>
    <row r="58" spans="2:24">
      <c r="B58"/>
      <c r="C58"/>
      <c r="X58" s="162"/>
    </row>
    <row r="59" spans="2:24">
      <c r="B59"/>
      <c r="C59"/>
      <c r="X59" s="162"/>
    </row>
    <row r="60" spans="2:24">
      <c r="B60"/>
      <c r="C60"/>
      <c r="X60" s="162"/>
    </row>
    <row r="61" spans="2:24">
      <c r="B61"/>
      <c r="C61"/>
      <c r="X61" s="162"/>
    </row>
    <row r="62" spans="2:24">
      <c r="B62"/>
      <c r="C62"/>
    </row>
    <row r="63" spans="2:24">
      <c r="B63"/>
      <c r="C63"/>
    </row>
    <row r="64" spans="2:24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</sheetData>
  <mergeCells count="9">
    <mergeCell ref="B23:B24"/>
    <mergeCell ref="C23:C24"/>
    <mergeCell ref="B19:J19"/>
    <mergeCell ref="L19:Q19"/>
    <mergeCell ref="B1:J1"/>
    <mergeCell ref="B2:J2"/>
    <mergeCell ref="B4:B5"/>
    <mergeCell ref="C4:C5"/>
    <mergeCell ref="D4:J4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D9:L10"/>
  <sheetViews>
    <sheetView workbookViewId="0">
      <selection activeCell="J12" sqref="J12"/>
    </sheetView>
  </sheetViews>
  <sheetFormatPr baseColWidth="10" defaultRowHeight="15"/>
  <cols>
    <col min="1" max="16384" width="11.42578125" style="1"/>
  </cols>
  <sheetData>
    <row r="9" spans="4:12" ht="59.25">
      <c r="D9" s="124"/>
      <c r="E9" s="613" t="s">
        <v>4</v>
      </c>
      <c r="F9" s="613"/>
      <c r="G9" s="613"/>
      <c r="H9" s="613"/>
      <c r="I9" s="613"/>
      <c r="J9" s="613"/>
      <c r="K9" s="613"/>
    </row>
    <row r="10" spans="4:12" ht="44.25">
      <c r="D10" s="614" t="s">
        <v>220</v>
      </c>
      <c r="E10" s="614"/>
      <c r="F10" s="614"/>
      <c r="G10" s="614"/>
      <c r="H10" s="614"/>
      <c r="I10" s="614"/>
      <c r="J10" s="614"/>
      <c r="K10" s="614"/>
      <c r="L10" s="614"/>
    </row>
  </sheetData>
  <mergeCells count="2">
    <mergeCell ref="E9:K9"/>
    <mergeCell ref="D10:L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O148"/>
  <sheetViews>
    <sheetView showGridLines="0" topLeftCell="C4" workbookViewId="0">
      <selection activeCell="P23" sqref="P23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9" max="9" width="18.28515625" customWidth="1"/>
  </cols>
  <sheetData>
    <row r="1" spans="2:10">
      <c r="B1" s="615" t="s">
        <v>119</v>
      </c>
      <c r="C1" s="615"/>
      <c r="D1" s="615"/>
      <c r="E1" s="615"/>
      <c r="F1" s="615"/>
      <c r="G1" s="615"/>
      <c r="H1" s="36"/>
    </row>
    <row r="2" spans="2:10">
      <c r="B2" s="619" t="s">
        <v>15</v>
      </c>
      <c r="C2" s="619"/>
      <c r="D2" s="619"/>
      <c r="E2" s="619"/>
      <c r="F2" s="619"/>
      <c r="G2" s="619"/>
      <c r="H2" s="37"/>
    </row>
    <row r="3" spans="2:10" ht="15.75" thickBot="1">
      <c r="B3" s="38"/>
      <c r="C3" s="38"/>
      <c r="D3" s="38"/>
      <c r="E3" s="38"/>
      <c r="F3" s="38"/>
      <c r="G3" s="38"/>
      <c r="H3" s="38"/>
      <c r="I3" s="39"/>
    </row>
    <row r="4" spans="2:10" ht="15.75" thickBot="1">
      <c r="B4" s="620" t="s">
        <v>16</v>
      </c>
      <c r="C4" s="622" t="s">
        <v>9</v>
      </c>
      <c r="D4" s="624" t="s">
        <v>6</v>
      </c>
      <c r="E4" s="625"/>
      <c r="F4" s="626"/>
      <c r="G4" s="627"/>
      <c r="I4" s="39"/>
    </row>
    <row r="5" spans="2:10" ht="24.75" thickBot="1">
      <c r="B5" s="621"/>
      <c r="C5" s="623"/>
      <c r="D5" s="40" t="s">
        <v>10</v>
      </c>
      <c r="E5" s="40" t="s">
        <v>12</v>
      </c>
      <c r="F5" s="40" t="s">
        <v>11</v>
      </c>
      <c r="G5" s="40" t="s">
        <v>13</v>
      </c>
      <c r="I5" s="39"/>
    </row>
    <row r="6" spans="2:10" ht="18.75" customHeight="1">
      <c r="B6" s="41" t="s">
        <v>9</v>
      </c>
      <c r="C6" s="42">
        <f>SUM(C7:C70)</f>
        <v>10287</v>
      </c>
      <c r="D6" s="42">
        <f t="shared" ref="D6:G6" si="0">SUM(D7:D70)</f>
        <v>9161</v>
      </c>
      <c r="E6" s="42">
        <f t="shared" si="0"/>
        <v>264</v>
      </c>
      <c r="F6" s="42">
        <f t="shared" si="0"/>
        <v>696</v>
      </c>
      <c r="G6" s="43">
        <f t="shared" si="0"/>
        <v>166</v>
      </c>
      <c r="H6" s="44"/>
      <c r="I6" s="39"/>
    </row>
    <row r="7" spans="2:10">
      <c r="B7" s="45" t="s">
        <v>17</v>
      </c>
      <c r="C7" s="46">
        <f>SUM(D7:G7)</f>
        <v>71</v>
      </c>
      <c r="D7" s="46">
        <v>63</v>
      </c>
      <c r="E7" s="46">
        <v>0</v>
      </c>
      <c r="F7" s="46">
        <v>4</v>
      </c>
      <c r="G7" s="47">
        <v>4</v>
      </c>
      <c r="H7" s="46"/>
      <c r="I7" s="39"/>
    </row>
    <row r="8" spans="2:10">
      <c r="B8" s="45" t="s">
        <v>18</v>
      </c>
      <c r="C8" s="46">
        <f t="shared" ref="C8:C70" si="1">SUM(D8:G8)</f>
        <v>14</v>
      </c>
      <c r="D8" s="46">
        <v>13</v>
      </c>
      <c r="E8" s="46">
        <v>1</v>
      </c>
      <c r="F8" s="46">
        <v>0</v>
      </c>
      <c r="G8" s="47">
        <v>0</v>
      </c>
      <c r="H8" s="46"/>
      <c r="I8" s="48" t="s">
        <v>19</v>
      </c>
      <c r="J8" s="49">
        <v>1.4678720715466123E-2</v>
      </c>
    </row>
    <row r="9" spans="2:10">
      <c r="B9" s="45" t="s">
        <v>20</v>
      </c>
      <c r="C9" s="46">
        <f t="shared" si="1"/>
        <v>4</v>
      </c>
      <c r="D9" s="46">
        <v>4</v>
      </c>
      <c r="E9" s="46">
        <v>0</v>
      </c>
      <c r="F9" s="46">
        <v>0</v>
      </c>
      <c r="G9" s="47">
        <v>0</v>
      </c>
      <c r="H9" s="46"/>
      <c r="I9" s="48" t="s">
        <v>21</v>
      </c>
      <c r="J9" s="49">
        <v>1.4678720715466123E-2</v>
      </c>
    </row>
    <row r="10" spans="2:10">
      <c r="B10" s="45" t="s">
        <v>22</v>
      </c>
      <c r="C10" s="46">
        <f t="shared" si="1"/>
        <v>25</v>
      </c>
      <c r="D10" s="46">
        <v>25</v>
      </c>
      <c r="E10" s="46">
        <v>0</v>
      </c>
      <c r="F10" s="46">
        <v>0</v>
      </c>
      <c r="G10" s="47">
        <v>0</v>
      </c>
      <c r="H10" s="46"/>
      <c r="I10" s="48" t="s">
        <v>23</v>
      </c>
      <c r="J10" s="49">
        <v>1.5942451637989696E-2</v>
      </c>
    </row>
    <row r="11" spans="2:10">
      <c r="B11" s="45" t="s">
        <v>24</v>
      </c>
      <c r="C11" s="46">
        <f t="shared" si="1"/>
        <v>47</v>
      </c>
      <c r="D11" s="46">
        <v>44</v>
      </c>
      <c r="E11" s="46">
        <v>0</v>
      </c>
      <c r="F11" s="46">
        <v>3</v>
      </c>
      <c r="G11" s="47">
        <v>0</v>
      </c>
      <c r="H11" s="46"/>
      <c r="I11" s="48" t="s">
        <v>25</v>
      </c>
      <c r="J11" s="49">
        <v>1.8372703412073491E-2</v>
      </c>
    </row>
    <row r="12" spans="2:10">
      <c r="B12" s="45" t="s">
        <v>26</v>
      </c>
      <c r="C12" s="46">
        <f t="shared" si="1"/>
        <v>3</v>
      </c>
      <c r="D12" s="46">
        <v>3</v>
      </c>
      <c r="E12" s="46">
        <v>0</v>
      </c>
      <c r="F12" s="46">
        <v>0</v>
      </c>
      <c r="G12" s="47">
        <v>0</v>
      </c>
      <c r="H12" s="46"/>
      <c r="I12" s="48" t="s">
        <v>27</v>
      </c>
      <c r="J12" s="49">
        <v>2.4010887527947895E-2</v>
      </c>
    </row>
    <row r="13" spans="2:10" ht="36">
      <c r="B13" s="45" t="s">
        <v>28</v>
      </c>
      <c r="C13" s="46">
        <f t="shared" si="1"/>
        <v>6</v>
      </c>
      <c r="D13" s="46">
        <v>6</v>
      </c>
      <c r="E13" s="46">
        <v>0</v>
      </c>
      <c r="F13" s="46">
        <v>0</v>
      </c>
      <c r="G13" s="47">
        <v>0</v>
      </c>
      <c r="H13" s="46"/>
      <c r="I13" s="48" t="s">
        <v>29</v>
      </c>
      <c r="J13" s="49">
        <v>5.4826480023330418E-2</v>
      </c>
    </row>
    <row r="14" spans="2:10">
      <c r="B14" s="45" t="s">
        <v>30</v>
      </c>
      <c r="C14" s="46">
        <f t="shared" si="1"/>
        <v>17</v>
      </c>
      <c r="D14" s="46">
        <v>17</v>
      </c>
      <c r="E14" s="46">
        <v>0</v>
      </c>
      <c r="F14" s="46">
        <v>0</v>
      </c>
      <c r="G14" s="47">
        <v>0</v>
      </c>
      <c r="H14" s="46"/>
      <c r="I14" s="48" t="s">
        <v>31</v>
      </c>
      <c r="J14" s="49">
        <v>8.0489938757655297E-2</v>
      </c>
    </row>
    <row r="15" spans="2:10">
      <c r="B15" s="45" t="s">
        <v>32</v>
      </c>
      <c r="C15" s="46">
        <f t="shared" si="1"/>
        <v>2</v>
      </c>
      <c r="D15" s="46">
        <v>2</v>
      </c>
      <c r="E15" s="46">
        <v>0</v>
      </c>
      <c r="F15" s="46">
        <v>0</v>
      </c>
      <c r="G15" s="47">
        <v>0</v>
      </c>
      <c r="H15" s="46"/>
      <c r="I15" s="48" t="s">
        <v>33</v>
      </c>
      <c r="J15" s="49">
        <v>8.4475551667152718E-2</v>
      </c>
    </row>
    <row r="16" spans="2:10">
      <c r="B16" s="45" t="s">
        <v>34</v>
      </c>
      <c r="C16" s="46">
        <f t="shared" si="1"/>
        <v>1</v>
      </c>
      <c r="D16" s="46">
        <v>1</v>
      </c>
      <c r="E16" s="46">
        <v>0</v>
      </c>
      <c r="F16" s="46">
        <v>0</v>
      </c>
      <c r="G16" s="47">
        <v>0</v>
      </c>
      <c r="H16" s="46"/>
      <c r="I16" s="48" t="s">
        <v>35</v>
      </c>
      <c r="J16" s="49">
        <v>0.12180421891707981</v>
      </c>
    </row>
    <row r="17" spans="2:10">
      <c r="B17" s="45" t="s">
        <v>36</v>
      </c>
      <c r="C17" s="46">
        <f t="shared" si="1"/>
        <v>19</v>
      </c>
      <c r="D17" s="46">
        <v>18</v>
      </c>
      <c r="E17" s="46">
        <v>0</v>
      </c>
      <c r="F17" s="46">
        <v>1</v>
      </c>
      <c r="G17" s="47">
        <v>0</v>
      </c>
      <c r="H17" s="46"/>
      <c r="I17" s="48" t="s">
        <v>37</v>
      </c>
      <c r="J17" s="49">
        <v>0.36638475746087296</v>
      </c>
    </row>
    <row r="18" spans="2:10">
      <c r="B18" s="45" t="s">
        <v>38</v>
      </c>
      <c r="C18" s="46">
        <f t="shared" si="1"/>
        <v>69</v>
      </c>
      <c r="D18" s="46">
        <v>60</v>
      </c>
      <c r="E18" s="46">
        <v>0</v>
      </c>
      <c r="F18" s="46">
        <v>7</v>
      </c>
      <c r="G18" s="47">
        <v>2</v>
      </c>
      <c r="H18" s="46"/>
      <c r="I18" s="39"/>
    </row>
    <row r="19" spans="2:10">
      <c r="B19" s="45" t="s">
        <v>39</v>
      </c>
      <c r="C19" s="46">
        <f t="shared" si="1"/>
        <v>1</v>
      </c>
      <c r="D19" s="46">
        <v>1</v>
      </c>
      <c r="E19" s="46">
        <v>0</v>
      </c>
      <c r="F19" s="46">
        <v>0</v>
      </c>
      <c r="G19" s="47">
        <v>0</v>
      </c>
      <c r="H19" s="46"/>
      <c r="I19" s="39"/>
    </row>
    <row r="20" spans="2:10">
      <c r="B20" s="45" t="s">
        <v>40</v>
      </c>
      <c r="C20" s="46">
        <f t="shared" si="1"/>
        <v>2</v>
      </c>
      <c r="D20" s="46">
        <v>2</v>
      </c>
      <c r="E20" s="46">
        <v>0</v>
      </c>
      <c r="F20" s="46">
        <v>0</v>
      </c>
      <c r="G20" s="47">
        <v>0</v>
      </c>
      <c r="H20" s="46"/>
      <c r="I20" s="39"/>
    </row>
    <row r="21" spans="2:10">
      <c r="B21" s="45" t="s">
        <v>41</v>
      </c>
      <c r="C21" s="46">
        <f t="shared" si="1"/>
        <v>2</v>
      </c>
      <c r="D21" s="46">
        <v>2</v>
      </c>
      <c r="E21" s="46">
        <v>0</v>
      </c>
      <c r="F21" s="46">
        <v>0</v>
      </c>
      <c r="G21" s="47">
        <v>0</v>
      </c>
      <c r="H21" s="46"/>
      <c r="I21" s="39"/>
    </row>
    <row r="22" spans="2:10">
      <c r="B22" s="45" t="s">
        <v>42</v>
      </c>
      <c r="C22" s="46">
        <f t="shared" si="1"/>
        <v>2</v>
      </c>
      <c r="D22" s="46">
        <v>2</v>
      </c>
      <c r="E22" s="46">
        <v>0</v>
      </c>
      <c r="F22" s="46">
        <v>0</v>
      </c>
      <c r="G22" s="47">
        <v>0</v>
      </c>
      <c r="H22" s="46"/>
      <c r="I22" s="39"/>
    </row>
    <row r="23" spans="2:10">
      <c r="B23" s="45" t="s">
        <v>43</v>
      </c>
      <c r="C23" s="46">
        <f t="shared" si="1"/>
        <v>2</v>
      </c>
      <c r="D23" s="46">
        <v>2</v>
      </c>
      <c r="E23" s="46">
        <v>0</v>
      </c>
      <c r="F23" s="46">
        <v>0</v>
      </c>
      <c r="G23" s="47">
        <v>0</v>
      </c>
      <c r="H23" s="46"/>
      <c r="I23" s="39"/>
    </row>
    <row r="24" spans="2:10">
      <c r="B24" s="45" t="s">
        <v>44</v>
      </c>
      <c r="C24" s="46">
        <f t="shared" si="1"/>
        <v>51</v>
      </c>
      <c r="D24" s="46">
        <v>47</v>
      </c>
      <c r="E24" s="46">
        <v>0</v>
      </c>
      <c r="F24" s="46">
        <v>3</v>
      </c>
      <c r="G24" s="47">
        <v>1</v>
      </c>
      <c r="H24" s="46"/>
      <c r="I24" s="39"/>
    </row>
    <row r="25" spans="2:10">
      <c r="B25" s="45" t="s">
        <v>45</v>
      </c>
      <c r="C25" s="46">
        <f t="shared" si="1"/>
        <v>22</v>
      </c>
      <c r="D25" s="46">
        <v>22</v>
      </c>
      <c r="E25" s="46">
        <v>0</v>
      </c>
      <c r="F25" s="46">
        <v>0</v>
      </c>
      <c r="G25" s="47">
        <v>0</v>
      </c>
      <c r="H25" s="46"/>
      <c r="I25" s="39"/>
    </row>
    <row r="26" spans="2:10">
      <c r="B26" s="45" t="s">
        <v>46</v>
      </c>
      <c r="C26" s="46">
        <f t="shared" si="1"/>
        <v>41</v>
      </c>
      <c r="D26" s="46">
        <v>40</v>
      </c>
      <c r="E26" s="46">
        <v>0</v>
      </c>
      <c r="F26" s="46">
        <v>1</v>
      </c>
      <c r="G26" s="47">
        <v>0</v>
      </c>
      <c r="H26" s="46"/>
      <c r="I26" s="39"/>
    </row>
    <row r="27" spans="2:10">
      <c r="B27" s="45" t="s">
        <v>47</v>
      </c>
      <c r="C27" s="46">
        <f t="shared" si="1"/>
        <v>9</v>
      </c>
      <c r="D27" s="46">
        <v>5</v>
      </c>
      <c r="E27" s="46">
        <v>1</v>
      </c>
      <c r="F27" s="46">
        <v>2</v>
      </c>
      <c r="G27" s="47">
        <v>1</v>
      </c>
      <c r="H27" s="46"/>
      <c r="I27" s="39"/>
    </row>
    <row r="28" spans="2:10">
      <c r="B28" s="45" t="s">
        <v>48</v>
      </c>
      <c r="C28" s="46">
        <f t="shared" si="1"/>
        <v>11</v>
      </c>
      <c r="D28" s="46">
        <v>9</v>
      </c>
      <c r="E28" s="46">
        <v>1</v>
      </c>
      <c r="F28" s="46">
        <v>0</v>
      </c>
      <c r="G28" s="47">
        <v>1</v>
      </c>
      <c r="H28" s="46"/>
      <c r="I28" s="39"/>
    </row>
    <row r="29" spans="2:10" ht="24">
      <c r="B29" s="45" t="s">
        <v>49</v>
      </c>
      <c r="C29" s="46">
        <f t="shared" si="1"/>
        <v>1</v>
      </c>
      <c r="D29" s="46">
        <v>1</v>
      </c>
      <c r="E29" s="46">
        <v>0</v>
      </c>
      <c r="F29" s="46">
        <v>0</v>
      </c>
      <c r="G29" s="47">
        <v>0</v>
      </c>
      <c r="H29" s="46"/>
      <c r="I29" s="39"/>
    </row>
    <row r="30" spans="2:10">
      <c r="B30" s="45" t="s">
        <v>50</v>
      </c>
      <c r="C30" s="46">
        <f t="shared" si="1"/>
        <v>10</v>
      </c>
      <c r="D30" s="46">
        <v>10</v>
      </c>
      <c r="E30" s="46">
        <v>0</v>
      </c>
      <c r="F30" s="46">
        <v>0</v>
      </c>
      <c r="G30" s="47">
        <v>0</v>
      </c>
      <c r="H30" s="46"/>
      <c r="I30" s="39"/>
    </row>
    <row r="31" spans="2:10">
      <c r="B31" s="45" t="s">
        <v>51</v>
      </c>
      <c r="C31" s="46">
        <f t="shared" si="1"/>
        <v>2</v>
      </c>
      <c r="D31" s="46">
        <v>2</v>
      </c>
      <c r="E31" s="46">
        <v>0</v>
      </c>
      <c r="F31" s="46">
        <v>0</v>
      </c>
      <c r="G31" s="47">
        <v>0</v>
      </c>
      <c r="H31" s="46"/>
      <c r="I31" s="39"/>
    </row>
    <row r="32" spans="2:10">
      <c r="B32" s="45" t="s">
        <v>29</v>
      </c>
      <c r="C32" s="46">
        <f t="shared" si="1"/>
        <v>564</v>
      </c>
      <c r="D32" s="46">
        <v>518</v>
      </c>
      <c r="E32" s="46">
        <v>11</v>
      </c>
      <c r="F32" s="46">
        <v>29</v>
      </c>
      <c r="G32" s="47">
        <v>6</v>
      </c>
      <c r="H32" s="46"/>
      <c r="I32" s="39"/>
    </row>
    <row r="33" spans="2:15">
      <c r="B33" s="45" t="s">
        <v>19</v>
      </c>
      <c r="C33" s="46">
        <f t="shared" si="1"/>
        <v>151</v>
      </c>
      <c r="D33" s="46">
        <v>138</v>
      </c>
      <c r="E33" s="46">
        <v>3</v>
      </c>
      <c r="F33" s="46">
        <v>10</v>
      </c>
      <c r="G33" s="47">
        <v>0</v>
      </c>
      <c r="H33" s="46"/>
      <c r="I33" s="39"/>
    </row>
    <row r="34" spans="2:15" ht="19.5" customHeight="1">
      <c r="B34" s="45" t="s">
        <v>37</v>
      </c>
      <c r="C34" s="46">
        <f t="shared" si="1"/>
        <v>3769</v>
      </c>
      <c r="D34" s="46">
        <v>3409</v>
      </c>
      <c r="E34" s="46">
        <v>82</v>
      </c>
      <c r="F34" s="46">
        <v>230</v>
      </c>
      <c r="G34" s="47">
        <v>48</v>
      </c>
      <c r="H34" s="46"/>
      <c r="I34" s="39"/>
    </row>
    <row r="35" spans="2:15">
      <c r="B35" s="45" t="s">
        <v>52</v>
      </c>
      <c r="C35" s="46">
        <f t="shared" si="1"/>
        <v>15</v>
      </c>
      <c r="D35" s="46">
        <v>10</v>
      </c>
      <c r="E35" s="46">
        <v>1</v>
      </c>
      <c r="F35" s="46">
        <v>4</v>
      </c>
      <c r="G35" s="47">
        <v>0</v>
      </c>
      <c r="H35" s="46"/>
      <c r="I35" s="39"/>
    </row>
    <row r="36" spans="2:15">
      <c r="B36" s="45" t="s">
        <v>53</v>
      </c>
      <c r="C36" s="46">
        <f t="shared" si="1"/>
        <v>37</v>
      </c>
      <c r="D36" s="46">
        <v>31</v>
      </c>
      <c r="E36" s="46">
        <v>2</v>
      </c>
      <c r="F36" s="46">
        <v>2</v>
      </c>
      <c r="G36" s="47">
        <v>2</v>
      </c>
      <c r="H36" s="46"/>
      <c r="I36" s="39"/>
    </row>
    <row r="37" spans="2:15">
      <c r="B37" s="45" t="s">
        <v>54</v>
      </c>
      <c r="C37" s="46">
        <f t="shared" si="1"/>
        <v>3</v>
      </c>
      <c r="D37" s="46">
        <v>2</v>
      </c>
      <c r="E37" s="46">
        <v>1</v>
      </c>
      <c r="F37" s="46">
        <v>0</v>
      </c>
      <c r="G37" s="47">
        <v>0</v>
      </c>
      <c r="H37" s="46"/>
      <c r="I37" s="39"/>
    </row>
    <row r="38" spans="2:15">
      <c r="B38" s="45" t="s">
        <v>55</v>
      </c>
      <c r="C38" s="46">
        <f t="shared" si="1"/>
        <v>23</v>
      </c>
      <c r="D38" s="46">
        <v>17</v>
      </c>
      <c r="E38" s="46">
        <v>1</v>
      </c>
      <c r="F38" s="46">
        <v>4</v>
      </c>
      <c r="G38" s="47">
        <v>1</v>
      </c>
      <c r="H38" s="46"/>
      <c r="I38" s="39"/>
    </row>
    <row r="39" spans="2:15">
      <c r="B39" s="45" t="s">
        <v>33</v>
      </c>
      <c r="C39" s="46">
        <f t="shared" si="1"/>
        <v>869</v>
      </c>
      <c r="D39" s="46">
        <v>748</v>
      </c>
      <c r="E39" s="46">
        <v>18</v>
      </c>
      <c r="F39" s="46">
        <v>76</v>
      </c>
      <c r="G39" s="47">
        <v>27</v>
      </c>
      <c r="H39" s="46"/>
      <c r="I39" s="39"/>
    </row>
    <row r="40" spans="2:15">
      <c r="B40" s="45" t="s">
        <v>56</v>
      </c>
      <c r="C40" s="46">
        <f t="shared" si="1"/>
        <v>1</v>
      </c>
      <c r="D40" s="46">
        <v>1</v>
      </c>
      <c r="E40" s="46">
        <v>0</v>
      </c>
      <c r="F40" s="46">
        <v>0</v>
      </c>
      <c r="G40" s="47">
        <v>0</v>
      </c>
      <c r="H40" s="46"/>
      <c r="I40" s="39"/>
    </row>
    <row r="41" spans="2:15" ht="24">
      <c r="B41" s="45" t="s">
        <v>57</v>
      </c>
      <c r="C41" s="46">
        <f t="shared" si="1"/>
        <v>1</v>
      </c>
      <c r="D41" s="46">
        <v>1</v>
      </c>
      <c r="E41" s="46">
        <v>0</v>
      </c>
      <c r="F41" s="46">
        <v>0</v>
      </c>
      <c r="G41" s="47">
        <v>0</v>
      </c>
      <c r="H41" s="46"/>
      <c r="I41" s="39"/>
    </row>
    <row r="42" spans="2:15" ht="23.25" customHeight="1">
      <c r="B42" s="45" t="s">
        <v>58</v>
      </c>
      <c r="C42" s="46">
        <f t="shared" si="1"/>
        <v>1</v>
      </c>
      <c r="D42" s="46">
        <v>1</v>
      </c>
      <c r="E42" s="46">
        <v>0</v>
      </c>
      <c r="F42" s="46">
        <v>0</v>
      </c>
      <c r="G42" s="47">
        <v>0</v>
      </c>
      <c r="H42" s="46"/>
      <c r="I42" s="617" t="s">
        <v>59</v>
      </c>
      <c r="J42" s="617"/>
      <c r="K42" s="617"/>
      <c r="L42" s="617"/>
      <c r="M42" s="617"/>
      <c r="N42" s="617"/>
      <c r="O42" s="617"/>
    </row>
    <row r="43" spans="2:15">
      <c r="B43" s="45" t="s">
        <v>60</v>
      </c>
      <c r="C43" s="46">
        <f t="shared" si="1"/>
        <v>76</v>
      </c>
      <c r="D43" s="46">
        <v>68</v>
      </c>
      <c r="E43" s="46">
        <v>1</v>
      </c>
      <c r="F43" s="46">
        <v>7</v>
      </c>
      <c r="G43" s="47">
        <v>0</v>
      </c>
      <c r="H43" s="46"/>
      <c r="I43" s="39"/>
    </row>
    <row r="44" spans="2:15">
      <c r="B44" s="45" t="s">
        <v>21</v>
      </c>
      <c r="C44" s="46">
        <f t="shared" si="1"/>
        <v>151</v>
      </c>
      <c r="D44" s="46">
        <v>128</v>
      </c>
      <c r="E44" s="46">
        <v>5</v>
      </c>
      <c r="F44" s="46">
        <v>17</v>
      </c>
      <c r="G44" s="47">
        <v>1</v>
      </c>
      <c r="H44" s="46"/>
      <c r="I44" s="39"/>
    </row>
    <row r="45" spans="2:15" ht="24">
      <c r="B45" s="45" t="s">
        <v>61</v>
      </c>
      <c r="C45" s="46">
        <f t="shared" si="1"/>
        <v>21</v>
      </c>
      <c r="D45" s="46">
        <v>18</v>
      </c>
      <c r="E45" s="46">
        <v>2</v>
      </c>
      <c r="F45" s="46">
        <v>1</v>
      </c>
      <c r="G45" s="47">
        <v>0</v>
      </c>
      <c r="H45" s="46"/>
      <c r="I45" s="39"/>
    </row>
    <row r="46" spans="2:15">
      <c r="B46" s="45" t="s">
        <v>62</v>
      </c>
      <c r="C46" s="46">
        <f t="shared" si="1"/>
        <v>7</v>
      </c>
      <c r="D46" s="46">
        <v>5</v>
      </c>
      <c r="E46" s="46">
        <v>0</v>
      </c>
      <c r="F46" s="46">
        <v>2</v>
      </c>
      <c r="G46" s="47">
        <v>0</v>
      </c>
      <c r="H46" s="46"/>
      <c r="I46" s="39"/>
    </row>
    <row r="47" spans="2:15">
      <c r="B47" s="45" t="s">
        <v>63</v>
      </c>
      <c r="C47" s="46">
        <f t="shared" si="1"/>
        <v>12</v>
      </c>
      <c r="D47" s="46">
        <v>11</v>
      </c>
      <c r="E47" s="46">
        <v>0</v>
      </c>
      <c r="F47" s="46">
        <v>1</v>
      </c>
      <c r="G47" s="47">
        <v>0</v>
      </c>
      <c r="H47" s="46"/>
      <c r="I47" s="39"/>
    </row>
    <row r="48" spans="2:15">
      <c r="B48" s="45" t="s">
        <v>64</v>
      </c>
      <c r="C48" s="46">
        <f t="shared" si="1"/>
        <v>144</v>
      </c>
      <c r="D48" s="46">
        <v>118</v>
      </c>
      <c r="E48" s="46">
        <v>3</v>
      </c>
      <c r="F48" s="46">
        <v>21</v>
      </c>
      <c r="G48" s="47">
        <v>2</v>
      </c>
      <c r="H48" s="46"/>
      <c r="I48" s="39"/>
    </row>
    <row r="49" spans="2:9" ht="24">
      <c r="B49" s="45" t="s">
        <v>65</v>
      </c>
      <c r="C49" s="46">
        <f t="shared" si="1"/>
        <v>2</v>
      </c>
      <c r="D49" s="46">
        <v>2</v>
      </c>
      <c r="E49" s="46">
        <v>0</v>
      </c>
      <c r="F49" s="46">
        <v>0</v>
      </c>
      <c r="G49" s="47">
        <v>0</v>
      </c>
      <c r="H49" s="46"/>
      <c r="I49" s="39"/>
    </row>
    <row r="50" spans="2:9">
      <c r="B50" s="45" t="s">
        <v>66</v>
      </c>
      <c r="C50" s="46">
        <f t="shared" si="1"/>
        <v>11</v>
      </c>
      <c r="D50" s="46">
        <v>11</v>
      </c>
      <c r="E50" s="46">
        <v>0</v>
      </c>
      <c r="F50" s="46">
        <v>0</v>
      </c>
      <c r="G50" s="47">
        <v>0</v>
      </c>
      <c r="H50" s="46"/>
      <c r="I50" s="39"/>
    </row>
    <row r="51" spans="2:9">
      <c r="B51" s="45" t="s">
        <v>67</v>
      </c>
      <c r="C51" s="46">
        <f t="shared" si="1"/>
        <v>16</v>
      </c>
      <c r="D51" s="46">
        <v>16</v>
      </c>
      <c r="E51" s="46">
        <v>0</v>
      </c>
      <c r="F51" s="46">
        <v>0</v>
      </c>
      <c r="G51" s="47">
        <v>0</v>
      </c>
      <c r="H51" s="46"/>
      <c r="I51" s="39"/>
    </row>
    <row r="52" spans="2:9">
      <c r="B52" s="45" t="s">
        <v>68</v>
      </c>
      <c r="C52" s="46">
        <f t="shared" si="1"/>
        <v>26</v>
      </c>
      <c r="D52" s="46">
        <v>22</v>
      </c>
      <c r="E52" s="46">
        <v>1</v>
      </c>
      <c r="F52" s="46">
        <v>3</v>
      </c>
      <c r="G52" s="47">
        <v>0</v>
      </c>
      <c r="H52" s="46"/>
      <c r="I52" s="39"/>
    </row>
    <row r="53" spans="2:9">
      <c r="B53" s="45" t="s">
        <v>69</v>
      </c>
      <c r="C53" s="46">
        <f t="shared" si="1"/>
        <v>5</v>
      </c>
      <c r="D53" s="46">
        <v>5</v>
      </c>
      <c r="E53" s="46">
        <v>0</v>
      </c>
      <c r="F53" s="46">
        <v>0</v>
      </c>
      <c r="G53" s="47">
        <v>0</v>
      </c>
      <c r="H53" s="46"/>
      <c r="I53" s="39"/>
    </row>
    <row r="54" spans="2:9">
      <c r="B54" s="45" t="s">
        <v>70</v>
      </c>
      <c r="C54" s="46">
        <f t="shared" si="1"/>
        <v>30</v>
      </c>
      <c r="D54" s="46">
        <v>27</v>
      </c>
      <c r="E54" s="46">
        <v>0</v>
      </c>
      <c r="F54" s="46">
        <v>3</v>
      </c>
      <c r="G54" s="47">
        <v>0</v>
      </c>
      <c r="H54" s="46"/>
      <c r="I54" s="39"/>
    </row>
    <row r="55" spans="2:9" ht="24">
      <c r="B55" s="45" t="s">
        <v>71</v>
      </c>
      <c r="C55" s="46">
        <f t="shared" si="1"/>
        <v>11</v>
      </c>
      <c r="D55" s="46">
        <v>9</v>
      </c>
      <c r="E55" s="46">
        <v>0</v>
      </c>
      <c r="F55" s="46">
        <v>2</v>
      </c>
      <c r="G55" s="47">
        <v>0</v>
      </c>
      <c r="H55" s="46"/>
      <c r="I55" s="39"/>
    </row>
    <row r="56" spans="2:9">
      <c r="B56" s="45" t="s">
        <v>72</v>
      </c>
      <c r="C56" s="46">
        <f t="shared" si="1"/>
        <v>4</v>
      </c>
      <c r="D56" s="46">
        <v>3</v>
      </c>
      <c r="E56" s="46">
        <v>0</v>
      </c>
      <c r="F56" s="46">
        <v>0</v>
      </c>
      <c r="G56" s="47">
        <v>1</v>
      </c>
      <c r="H56" s="46"/>
      <c r="I56" s="39"/>
    </row>
    <row r="57" spans="2:9" ht="24">
      <c r="B57" s="45" t="s">
        <v>73</v>
      </c>
      <c r="C57" s="46">
        <f t="shared" si="1"/>
        <v>39</v>
      </c>
      <c r="D57" s="46">
        <v>35</v>
      </c>
      <c r="E57" s="46">
        <v>0</v>
      </c>
      <c r="F57" s="46">
        <v>3</v>
      </c>
      <c r="G57" s="47">
        <v>1</v>
      </c>
      <c r="H57" s="46"/>
      <c r="I57" s="39"/>
    </row>
    <row r="58" spans="2:9" ht="24">
      <c r="B58" s="45" t="s">
        <v>74</v>
      </c>
      <c r="C58" s="46">
        <f t="shared" si="1"/>
        <v>66</v>
      </c>
      <c r="D58" s="46">
        <v>49</v>
      </c>
      <c r="E58" s="46">
        <v>5</v>
      </c>
      <c r="F58" s="46">
        <v>8</v>
      </c>
      <c r="G58" s="47">
        <v>4</v>
      </c>
      <c r="H58" s="46"/>
      <c r="I58" s="39"/>
    </row>
    <row r="59" spans="2:9">
      <c r="B59" s="45" t="s">
        <v>25</v>
      </c>
      <c r="C59" s="46">
        <f t="shared" si="1"/>
        <v>189</v>
      </c>
      <c r="D59" s="46">
        <v>168</v>
      </c>
      <c r="E59" s="46">
        <v>4</v>
      </c>
      <c r="F59" s="46">
        <v>13</v>
      </c>
      <c r="G59" s="47">
        <v>4</v>
      </c>
      <c r="H59" s="46"/>
      <c r="I59" s="39"/>
    </row>
    <row r="60" spans="2:9">
      <c r="B60" s="45" t="s">
        <v>75</v>
      </c>
      <c r="C60" s="46">
        <f t="shared" si="1"/>
        <v>118</v>
      </c>
      <c r="D60" s="46">
        <v>101</v>
      </c>
      <c r="E60" s="46">
        <v>6</v>
      </c>
      <c r="F60" s="46">
        <v>10</v>
      </c>
      <c r="G60" s="47">
        <v>1</v>
      </c>
      <c r="H60" s="46"/>
      <c r="I60" s="39"/>
    </row>
    <row r="61" spans="2:9">
      <c r="B61" s="45" t="s">
        <v>76</v>
      </c>
      <c r="C61" s="46">
        <f t="shared" si="1"/>
        <v>13</v>
      </c>
      <c r="D61" s="46">
        <v>13</v>
      </c>
      <c r="E61" s="46">
        <v>0</v>
      </c>
      <c r="F61" s="46">
        <v>0</v>
      </c>
      <c r="G61" s="47">
        <v>0</v>
      </c>
      <c r="H61" s="46"/>
      <c r="I61" s="39"/>
    </row>
    <row r="62" spans="2:9">
      <c r="B62" s="45" t="s">
        <v>77</v>
      </c>
      <c r="C62" s="46">
        <f t="shared" si="1"/>
        <v>17</v>
      </c>
      <c r="D62" s="46">
        <v>16</v>
      </c>
      <c r="E62" s="46">
        <v>0</v>
      </c>
      <c r="F62" s="46">
        <v>1</v>
      </c>
      <c r="G62" s="47">
        <v>0</v>
      </c>
      <c r="H62" s="46"/>
      <c r="I62" s="39"/>
    </row>
    <row r="63" spans="2:9">
      <c r="B63" s="45" t="s">
        <v>78</v>
      </c>
      <c r="C63" s="46">
        <f t="shared" si="1"/>
        <v>12</v>
      </c>
      <c r="D63" s="46">
        <v>12</v>
      </c>
      <c r="E63" s="46">
        <v>0</v>
      </c>
      <c r="F63" s="46">
        <v>0</v>
      </c>
      <c r="G63" s="47">
        <v>0</v>
      </c>
      <c r="H63" s="46"/>
      <c r="I63" s="39"/>
    </row>
    <row r="64" spans="2:9">
      <c r="B64" s="45" t="s">
        <v>79</v>
      </c>
      <c r="C64" s="46">
        <f t="shared" si="1"/>
        <v>9</v>
      </c>
      <c r="D64" s="46">
        <v>4</v>
      </c>
      <c r="E64" s="46">
        <v>1</v>
      </c>
      <c r="F64" s="46">
        <v>3</v>
      </c>
      <c r="G64" s="47">
        <v>1</v>
      </c>
      <c r="H64" s="46"/>
      <c r="I64" s="39"/>
    </row>
    <row r="65" spans="2:9">
      <c r="B65" s="45" t="s">
        <v>35</v>
      </c>
      <c r="C65" s="46">
        <f t="shared" si="1"/>
        <v>1253</v>
      </c>
      <c r="D65" s="46">
        <v>1120</v>
      </c>
      <c r="E65" s="46">
        <v>56</v>
      </c>
      <c r="F65" s="46">
        <v>54</v>
      </c>
      <c r="G65" s="47">
        <v>23</v>
      </c>
      <c r="H65" s="46"/>
      <c r="I65" s="39"/>
    </row>
    <row r="66" spans="2:9">
      <c r="B66" s="45" t="s">
        <v>80</v>
      </c>
      <c r="C66" s="46">
        <f t="shared" si="1"/>
        <v>77</v>
      </c>
      <c r="D66" s="46">
        <v>67</v>
      </c>
      <c r="E66" s="46">
        <v>1</v>
      </c>
      <c r="F66" s="46">
        <v>6</v>
      </c>
      <c r="G66" s="47">
        <v>3</v>
      </c>
      <c r="H66" s="46"/>
      <c r="I66" s="39"/>
    </row>
    <row r="67" spans="2:9">
      <c r="B67" s="45" t="s">
        <v>27</v>
      </c>
      <c r="C67" s="46">
        <f t="shared" si="1"/>
        <v>247</v>
      </c>
      <c r="D67" s="46">
        <v>227</v>
      </c>
      <c r="E67" s="46">
        <v>4</v>
      </c>
      <c r="F67" s="46">
        <v>13</v>
      </c>
      <c r="G67" s="47">
        <v>3</v>
      </c>
      <c r="H67" s="46"/>
      <c r="I67" s="39"/>
    </row>
    <row r="68" spans="2:9">
      <c r="B68" s="45" t="s">
        <v>23</v>
      </c>
      <c r="C68" s="46">
        <f t="shared" si="1"/>
        <v>164</v>
      </c>
      <c r="D68" s="46">
        <v>137</v>
      </c>
      <c r="E68" s="46">
        <v>4</v>
      </c>
      <c r="F68" s="46">
        <v>21</v>
      </c>
      <c r="G68" s="47">
        <v>2</v>
      </c>
      <c r="H68" s="46"/>
      <c r="I68" s="39"/>
    </row>
    <row r="69" spans="2:9">
      <c r="B69" s="45" t="s">
        <v>31</v>
      </c>
      <c r="C69" s="46">
        <f t="shared" si="1"/>
        <v>828</v>
      </c>
      <c r="D69" s="46">
        <v>725</v>
      </c>
      <c r="E69" s="46">
        <v>37</v>
      </c>
      <c r="F69" s="46">
        <v>52</v>
      </c>
      <c r="G69" s="47">
        <v>14</v>
      </c>
      <c r="H69" s="46"/>
      <c r="I69" s="39"/>
    </row>
    <row r="70" spans="2:9" ht="15.75" thickBot="1">
      <c r="B70" s="50" t="s">
        <v>81</v>
      </c>
      <c r="C70" s="51">
        <f t="shared" si="1"/>
        <v>871</v>
      </c>
      <c r="D70" s="51">
        <v>767</v>
      </c>
      <c r="E70" s="51">
        <v>12</v>
      </c>
      <c r="F70" s="51">
        <v>79</v>
      </c>
      <c r="G70" s="52">
        <v>13</v>
      </c>
      <c r="H70" s="46"/>
      <c r="I70" s="39"/>
    </row>
    <row r="71" spans="2:9">
      <c r="H71" s="46"/>
      <c r="I71" s="39"/>
    </row>
    <row r="72" spans="2:9" ht="16.5" customHeight="1">
      <c r="B72" s="618" t="s">
        <v>82</v>
      </c>
      <c r="C72" s="618"/>
      <c r="D72" s="618"/>
      <c r="E72" s="618"/>
      <c r="F72" s="618"/>
      <c r="G72" s="618"/>
      <c r="H72" s="46"/>
      <c r="I72" s="39"/>
    </row>
    <row r="73" spans="2:9">
      <c r="B73" s="55" t="s">
        <v>59</v>
      </c>
      <c r="H73" s="46"/>
      <c r="I73" s="39"/>
    </row>
    <row r="74" spans="2:9">
      <c r="H74" s="46"/>
      <c r="I74" s="39"/>
    </row>
    <row r="75" spans="2:9">
      <c r="H75" s="46"/>
      <c r="I75" s="39"/>
    </row>
    <row r="76" spans="2:9">
      <c r="H76" s="46"/>
      <c r="I76" s="39"/>
    </row>
    <row r="77" spans="2:9">
      <c r="H77" s="46"/>
      <c r="I77" s="39"/>
    </row>
    <row r="78" spans="2:9">
      <c r="H78" s="46"/>
      <c r="I78" s="39"/>
    </row>
    <row r="79" spans="2:9">
      <c r="B79" s="56"/>
      <c r="C79" s="57"/>
      <c r="D79" s="57"/>
      <c r="E79" s="57"/>
      <c r="F79" s="57"/>
      <c r="G79" s="57"/>
      <c r="H79" s="57"/>
      <c r="I79" s="39"/>
    </row>
    <row r="80" spans="2:9">
      <c r="B80" s="58"/>
      <c r="C80" s="57"/>
      <c r="D80" s="57"/>
      <c r="E80" s="57"/>
      <c r="F80" s="57"/>
      <c r="G80" s="57"/>
      <c r="H80" s="57"/>
      <c r="I80" s="39"/>
    </row>
    <row r="81" spans="2:9">
      <c r="B81" s="57"/>
      <c r="C81" s="57"/>
      <c r="D81" s="58"/>
      <c r="E81" s="57"/>
      <c r="F81" s="57"/>
      <c r="G81" s="57"/>
      <c r="H81" s="58"/>
      <c r="I81" s="39"/>
    </row>
    <row r="82" spans="2:9">
      <c r="B82" s="57"/>
      <c r="C82" s="57"/>
      <c r="D82" s="59"/>
      <c r="E82" s="59"/>
      <c r="F82" s="59"/>
      <c r="G82" s="59"/>
      <c r="H82" s="57"/>
      <c r="I82" s="39"/>
    </row>
    <row r="83" spans="2:9">
      <c r="B83" s="60"/>
      <c r="C83" s="61"/>
      <c r="D83" s="62"/>
      <c r="E83" s="62"/>
      <c r="F83" s="62"/>
      <c r="G83" s="62"/>
      <c r="H83" s="62"/>
    </row>
    <row r="84" spans="2:9">
      <c r="B84" s="57"/>
      <c r="C84" s="61"/>
      <c r="D84" s="62"/>
      <c r="E84" s="62"/>
      <c r="F84" s="62"/>
      <c r="G84" s="62"/>
      <c r="H84" s="62"/>
    </row>
    <row r="85" spans="2:9">
      <c r="B85" s="57"/>
      <c r="C85" s="61"/>
      <c r="D85" s="62"/>
      <c r="E85" s="62"/>
      <c r="F85" s="62"/>
      <c r="G85" s="62"/>
      <c r="H85" s="62"/>
    </row>
    <row r="86" spans="2:9" ht="8.25" customHeight="1">
      <c r="B86" s="57"/>
      <c r="C86" s="61"/>
      <c r="D86" s="62"/>
      <c r="E86" s="62"/>
      <c r="F86" s="62"/>
      <c r="G86" s="62"/>
      <c r="H86" s="62"/>
    </row>
    <row r="87" spans="2:9" ht="19.5" customHeight="1">
      <c r="B87" s="57"/>
      <c r="C87" s="61"/>
      <c r="D87" s="62"/>
      <c r="E87" s="62"/>
      <c r="F87" s="62"/>
      <c r="G87" s="62"/>
      <c r="H87" s="62"/>
    </row>
    <row r="88" spans="2:9">
      <c r="B88" s="57"/>
      <c r="C88" s="61"/>
      <c r="D88" s="62"/>
      <c r="E88" s="62"/>
      <c r="F88" s="62"/>
      <c r="G88" s="62"/>
      <c r="H88" s="62"/>
    </row>
    <row r="89" spans="2:9">
      <c r="B89" s="57"/>
      <c r="C89" s="61"/>
      <c r="D89" s="62"/>
      <c r="E89" s="62"/>
      <c r="F89" s="62"/>
      <c r="G89" s="62"/>
      <c r="H89" s="62"/>
    </row>
    <row r="90" spans="2:9">
      <c r="B90" s="57"/>
      <c r="C90" s="61"/>
      <c r="D90" s="62"/>
      <c r="E90" s="62"/>
      <c r="F90" s="62"/>
      <c r="G90" s="62"/>
      <c r="H90" s="62"/>
    </row>
    <row r="91" spans="2:9">
      <c r="B91" s="57"/>
      <c r="C91" s="61"/>
      <c r="D91" s="62"/>
      <c r="E91" s="62"/>
      <c r="F91" s="62"/>
      <c r="G91" s="62"/>
      <c r="H91" s="62"/>
    </row>
    <row r="92" spans="2:9">
      <c r="B92" s="57"/>
      <c r="C92" s="61"/>
      <c r="D92" s="62"/>
      <c r="E92" s="62"/>
      <c r="F92" s="62"/>
      <c r="G92" s="62"/>
      <c r="H92" s="62"/>
    </row>
    <row r="93" spans="2:9">
      <c r="B93" s="57"/>
      <c r="C93" s="61"/>
      <c r="D93" s="62"/>
      <c r="E93" s="62"/>
      <c r="F93" s="62"/>
      <c r="G93" s="62"/>
      <c r="H93" s="62"/>
    </row>
    <row r="94" spans="2:9">
      <c r="B94" s="57"/>
      <c r="C94" s="61"/>
      <c r="D94" s="62"/>
      <c r="E94" s="62"/>
      <c r="F94" s="62"/>
      <c r="G94" s="62"/>
      <c r="H94" s="62"/>
    </row>
    <row r="95" spans="2:9">
      <c r="B95" s="57"/>
      <c r="C95" s="61"/>
      <c r="D95" s="62"/>
      <c r="E95" s="62"/>
      <c r="F95" s="62"/>
      <c r="G95" s="62"/>
      <c r="H95" s="62"/>
    </row>
    <row r="96" spans="2:9">
      <c r="B96" s="57"/>
      <c r="C96" s="61"/>
      <c r="D96" s="62"/>
      <c r="E96" s="62"/>
      <c r="F96" s="62"/>
      <c r="G96" s="62"/>
      <c r="H96" s="62"/>
    </row>
    <row r="97" spans="2:8">
      <c r="B97" s="57"/>
      <c r="C97" s="61"/>
      <c r="D97" s="62"/>
      <c r="E97" s="62"/>
      <c r="F97" s="62"/>
      <c r="G97" s="62"/>
      <c r="H97" s="62"/>
    </row>
    <row r="98" spans="2:8">
      <c r="B98" s="57"/>
      <c r="C98" s="61"/>
      <c r="D98" s="62"/>
      <c r="E98" s="62"/>
      <c r="F98" s="62"/>
      <c r="G98" s="62"/>
      <c r="H98" s="62"/>
    </row>
    <row r="99" spans="2:8">
      <c r="B99" s="57"/>
      <c r="C99" s="61"/>
      <c r="D99" s="62"/>
      <c r="E99" s="62"/>
      <c r="F99" s="62"/>
      <c r="G99" s="62"/>
      <c r="H99" s="62"/>
    </row>
    <row r="100" spans="2:8">
      <c r="B100" s="57"/>
      <c r="C100" s="61"/>
      <c r="D100" s="62"/>
      <c r="E100" s="62"/>
      <c r="F100" s="62"/>
      <c r="G100" s="62"/>
      <c r="H100" s="62"/>
    </row>
    <row r="101" spans="2:8">
      <c r="B101" s="57"/>
      <c r="C101" s="61"/>
      <c r="D101" s="62"/>
      <c r="E101" s="62"/>
      <c r="F101" s="62"/>
      <c r="G101" s="62"/>
      <c r="H101" s="62"/>
    </row>
    <row r="102" spans="2:8">
      <c r="B102" s="57"/>
      <c r="C102" s="61"/>
      <c r="D102" s="62"/>
      <c r="E102" s="62"/>
      <c r="F102" s="62"/>
      <c r="G102" s="62"/>
      <c r="H102" s="62"/>
    </row>
    <row r="103" spans="2:8">
      <c r="B103" s="57"/>
      <c r="C103" s="61"/>
      <c r="D103" s="62"/>
      <c r="E103" s="62"/>
      <c r="F103" s="62"/>
      <c r="G103" s="62"/>
      <c r="H103" s="62"/>
    </row>
    <row r="104" spans="2:8">
      <c r="B104" s="57"/>
      <c r="C104" s="61"/>
      <c r="D104" s="62"/>
      <c r="E104" s="62"/>
      <c r="F104" s="62"/>
      <c r="G104" s="62"/>
      <c r="H104" s="62"/>
    </row>
    <row r="105" spans="2:8">
      <c r="B105" s="57"/>
      <c r="C105" s="61"/>
      <c r="D105" s="62"/>
      <c r="E105" s="62"/>
      <c r="F105" s="62"/>
      <c r="G105" s="62"/>
      <c r="H105" s="62"/>
    </row>
    <row r="106" spans="2:8">
      <c r="B106" s="57"/>
      <c r="C106" s="61"/>
      <c r="D106" s="62"/>
      <c r="E106" s="62"/>
      <c r="F106" s="62"/>
      <c r="G106" s="62"/>
      <c r="H106" s="62"/>
    </row>
    <row r="107" spans="2:8">
      <c r="B107" s="57"/>
      <c r="C107" s="61"/>
      <c r="D107" s="62"/>
      <c r="E107" s="62"/>
      <c r="F107" s="62"/>
      <c r="G107" s="62"/>
      <c r="H107" s="62"/>
    </row>
    <row r="108" spans="2:8">
      <c r="B108" s="57"/>
      <c r="C108" s="61"/>
      <c r="D108" s="62"/>
      <c r="E108" s="62"/>
      <c r="F108" s="62"/>
      <c r="G108" s="62"/>
      <c r="H108" s="62"/>
    </row>
    <row r="109" spans="2:8">
      <c r="B109" s="57"/>
      <c r="C109" s="61"/>
      <c r="D109" s="62"/>
      <c r="E109" s="62"/>
      <c r="F109" s="62"/>
      <c r="G109" s="62"/>
      <c r="H109" s="62"/>
    </row>
    <row r="110" spans="2:8">
      <c r="B110" s="57"/>
      <c r="C110" s="61"/>
      <c r="D110" s="62"/>
      <c r="E110" s="62"/>
      <c r="F110" s="62"/>
      <c r="G110" s="62"/>
      <c r="H110" s="62"/>
    </row>
    <row r="111" spans="2:8">
      <c r="B111" s="57"/>
      <c r="C111" s="61"/>
      <c r="D111" s="62"/>
      <c r="E111" s="62"/>
      <c r="F111" s="62"/>
      <c r="G111" s="62"/>
      <c r="H111" s="62"/>
    </row>
    <row r="112" spans="2:8">
      <c r="B112" s="57"/>
      <c r="C112" s="61"/>
      <c r="D112" s="62"/>
      <c r="E112" s="62"/>
      <c r="F112" s="62"/>
      <c r="G112" s="62"/>
      <c r="H112" s="62"/>
    </row>
    <row r="113" spans="2:8">
      <c r="B113" s="57"/>
      <c r="C113" s="61"/>
      <c r="D113" s="62"/>
      <c r="E113" s="62"/>
      <c r="F113" s="62"/>
      <c r="G113" s="62"/>
      <c r="H113" s="62"/>
    </row>
    <row r="114" spans="2:8">
      <c r="B114" s="57"/>
      <c r="C114" s="61"/>
      <c r="D114" s="62"/>
      <c r="E114" s="62"/>
      <c r="F114" s="62"/>
      <c r="G114" s="62"/>
      <c r="H114" s="62"/>
    </row>
    <row r="115" spans="2:8">
      <c r="B115" s="57"/>
      <c r="C115" s="61"/>
      <c r="D115" s="62"/>
      <c r="E115" s="62"/>
      <c r="F115" s="62"/>
      <c r="G115" s="62"/>
      <c r="H115" s="62"/>
    </row>
    <row r="116" spans="2:8">
      <c r="B116" s="57"/>
      <c r="C116" s="61"/>
      <c r="D116" s="62"/>
      <c r="E116" s="62"/>
      <c r="F116" s="62"/>
      <c r="G116" s="62"/>
      <c r="H116" s="62"/>
    </row>
    <row r="117" spans="2:8">
      <c r="B117" s="57"/>
      <c r="C117" s="61"/>
      <c r="D117" s="62"/>
      <c r="E117" s="62"/>
      <c r="F117" s="62"/>
      <c r="G117" s="62"/>
      <c r="H117" s="62"/>
    </row>
    <row r="118" spans="2:8">
      <c r="B118" s="57"/>
      <c r="C118" s="61"/>
      <c r="D118" s="62"/>
      <c r="E118" s="62"/>
      <c r="F118" s="62"/>
      <c r="G118" s="62"/>
      <c r="H118" s="62"/>
    </row>
    <row r="119" spans="2:8">
      <c r="B119" s="57"/>
      <c r="C119" s="61"/>
      <c r="D119" s="62"/>
      <c r="E119" s="62"/>
      <c r="F119" s="62"/>
      <c r="G119" s="62"/>
      <c r="H119" s="62"/>
    </row>
    <row r="120" spans="2:8">
      <c r="B120" s="57"/>
      <c r="C120" s="61"/>
      <c r="D120" s="62"/>
      <c r="E120" s="62"/>
      <c r="F120" s="62"/>
      <c r="G120" s="62"/>
      <c r="H120" s="62"/>
    </row>
    <row r="121" spans="2:8">
      <c r="B121" s="57"/>
      <c r="C121" s="61"/>
      <c r="D121" s="62"/>
      <c r="E121" s="62"/>
      <c r="F121" s="62"/>
      <c r="G121" s="62"/>
      <c r="H121" s="62"/>
    </row>
    <row r="122" spans="2:8">
      <c r="B122" s="57"/>
      <c r="C122" s="61"/>
      <c r="D122" s="62"/>
      <c r="E122" s="62"/>
      <c r="F122" s="62"/>
      <c r="G122" s="62"/>
      <c r="H122" s="62"/>
    </row>
    <row r="123" spans="2:8">
      <c r="B123" s="57"/>
      <c r="C123" s="61"/>
      <c r="D123" s="62"/>
      <c r="E123" s="62"/>
      <c r="F123" s="62"/>
      <c r="G123" s="62"/>
      <c r="H123" s="62"/>
    </row>
    <row r="124" spans="2:8">
      <c r="B124" s="57"/>
      <c r="C124" s="61"/>
      <c r="D124" s="62"/>
      <c r="E124" s="62"/>
      <c r="F124" s="62"/>
      <c r="G124" s="62"/>
      <c r="H124" s="62"/>
    </row>
    <row r="125" spans="2:8">
      <c r="B125" s="57"/>
      <c r="C125" s="61"/>
      <c r="D125" s="62"/>
      <c r="E125" s="62"/>
      <c r="F125" s="62"/>
      <c r="G125" s="62"/>
      <c r="H125" s="62"/>
    </row>
    <row r="126" spans="2:8">
      <c r="B126" s="57"/>
      <c r="C126" s="61"/>
      <c r="D126" s="62"/>
      <c r="E126" s="62"/>
      <c r="F126" s="62"/>
      <c r="G126" s="62"/>
      <c r="H126" s="62"/>
    </row>
    <row r="127" spans="2:8">
      <c r="B127" s="57"/>
      <c r="C127" s="61"/>
      <c r="D127" s="62"/>
      <c r="E127" s="62"/>
      <c r="F127" s="62"/>
      <c r="G127" s="62"/>
      <c r="H127" s="62"/>
    </row>
    <row r="128" spans="2:8">
      <c r="B128" s="57"/>
      <c r="C128" s="61"/>
      <c r="D128" s="62"/>
      <c r="E128" s="62"/>
      <c r="F128" s="62"/>
      <c r="G128" s="62"/>
      <c r="H128" s="62"/>
    </row>
    <row r="129" spans="2:8">
      <c r="B129" s="57"/>
      <c r="C129" s="61"/>
      <c r="D129" s="62"/>
      <c r="E129" s="62"/>
      <c r="F129" s="62"/>
      <c r="G129" s="62"/>
      <c r="H129" s="62"/>
    </row>
    <row r="130" spans="2:8">
      <c r="B130" s="57"/>
      <c r="C130" s="61"/>
      <c r="D130" s="62"/>
      <c r="E130" s="62"/>
      <c r="F130" s="62"/>
      <c r="G130" s="62"/>
      <c r="H130" s="62"/>
    </row>
    <row r="131" spans="2:8">
      <c r="B131" s="57"/>
      <c r="C131" s="61"/>
      <c r="D131" s="62"/>
      <c r="E131" s="62"/>
      <c r="F131" s="62"/>
      <c r="G131" s="62"/>
      <c r="H131" s="62"/>
    </row>
    <row r="132" spans="2:8">
      <c r="B132" s="57"/>
      <c r="C132" s="61"/>
      <c r="D132" s="62"/>
      <c r="E132" s="62"/>
      <c r="F132" s="62"/>
      <c r="G132" s="62"/>
      <c r="H132" s="62"/>
    </row>
    <row r="133" spans="2:8">
      <c r="B133" s="57"/>
      <c r="C133" s="61"/>
      <c r="D133" s="62"/>
      <c r="E133" s="62"/>
      <c r="F133" s="62"/>
      <c r="G133" s="62"/>
      <c r="H133" s="62"/>
    </row>
    <row r="134" spans="2:8">
      <c r="B134" s="57"/>
      <c r="C134" s="61"/>
      <c r="D134" s="62"/>
      <c r="E134" s="62"/>
      <c r="F134" s="62"/>
      <c r="G134" s="62"/>
      <c r="H134" s="62"/>
    </row>
    <row r="135" spans="2:8">
      <c r="B135" s="57"/>
      <c r="C135" s="61"/>
      <c r="D135" s="62"/>
      <c r="E135" s="62"/>
      <c r="F135" s="62"/>
      <c r="G135" s="62"/>
      <c r="H135" s="62"/>
    </row>
    <row r="136" spans="2:8">
      <c r="B136" s="57"/>
      <c r="C136" s="61"/>
      <c r="D136" s="62"/>
      <c r="E136" s="62"/>
      <c r="F136" s="62"/>
      <c r="G136" s="62"/>
      <c r="H136" s="62"/>
    </row>
    <row r="137" spans="2:8">
      <c r="B137" s="57"/>
      <c r="C137" s="61"/>
      <c r="D137" s="62"/>
      <c r="E137" s="62"/>
      <c r="F137" s="62"/>
      <c r="G137" s="62"/>
      <c r="H137" s="62"/>
    </row>
    <row r="138" spans="2:8">
      <c r="B138" s="57"/>
      <c r="C138" s="61"/>
      <c r="D138" s="62"/>
      <c r="E138" s="62"/>
      <c r="F138" s="62"/>
      <c r="G138" s="62"/>
      <c r="H138" s="62"/>
    </row>
    <row r="139" spans="2:8">
      <c r="B139" s="57"/>
      <c r="C139" s="61"/>
      <c r="D139" s="62"/>
      <c r="E139" s="62"/>
      <c r="F139" s="62"/>
      <c r="G139" s="62"/>
      <c r="H139" s="62"/>
    </row>
    <row r="140" spans="2:8">
      <c r="B140" s="57"/>
      <c r="C140" s="61"/>
      <c r="D140" s="62"/>
      <c r="E140" s="62"/>
      <c r="F140" s="62"/>
      <c r="G140" s="62"/>
      <c r="H140" s="62"/>
    </row>
    <row r="141" spans="2:8">
      <c r="B141" s="57"/>
      <c r="C141" s="61"/>
      <c r="D141" s="62"/>
      <c r="E141" s="62"/>
      <c r="F141" s="62"/>
      <c r="G141" s="62"/>
      <c r="H141" s="62"/>
    </row>
    <row r="142" spans="2:8">
      <c r="B142" s="57"/>
      <c r="C142" s="61"/>
      <c r="D142" s="62"/>
      <c r="E142" s="62"/>
      <c r="F142" s="62"/>
      <c r="G142" s="62"/>
      <c r="H142" s="62"/>
    </row>
    <row r="143" spans="2:8">
      <c r="B143" s="57"/>
      <c r="C143" s="61"/>
      <c r="D143" s="62"/>
      <c r="E143" s="62"/>
      <c r="F143" s="62"/>
      <c r="G143" s="62"/>
      <c r="H143" s="62"/>
    </row>
    <row r="144" spans="2:8">
      <c r="B144" s="57"/>
      <c r="C144" s="61"/>
      <c r="D144" s="62"/>
      <c r="E144" s="62"/>
      <c r="F144" s="62"/>
      <c r="G144" s="62"/>
      <c r="H144" s="62"/>
    </row>
    <row r="145" spans="2:8">
      <c r="B145" s="57"/>
      <c r="C145" s="61"/>
      <c r="D145" s="62"/>
      <c r="E145" s="62"/>
      <c r="F145" s="62"/>
      <c r="G145" s="62"/>
      <c r="H145" s="62"/>
    </row>
    <row r="146" spans="2:8">
      <c r="B146" s="60"/>
      <c r="C146" s="57"/>
      <c r="D146" s="62"/>
      <c r="E146" s="62"/>
      <c r="F146" s="62"/>
      <c r="G146" s="62"/>
      <c r="H146" s="62"/>
    </row>
    <row r="147" spans="2:8">
      <c r="B147" s="63"/>
      <c r="C147" s="63"/>
      <c r="D147" s="64"/>
      <c r="E147" s="64"/>
      <c r="F147" s="64"/>
      <c r="G147" s="64"/>
      <c r="H147" s="64"/>
    </row>
    <row r="148" spans="2:8">
      <c r="B148" s="63"/>
      <c r="C148" s="63"/>
      <c r="D148" s="65"/>
      <c r="E148" s="65"/>
      <c r="F148" s="65"/>
      <c r="G148" s="65"/>
      <c r="H148" s="65"/>
    </row>
  </sheetData>
  <mergeCells count="7">
    <mergeCell ref="I42:O42"/>
    <mergeCell ref="B72:G72"/>
    <mergeCell ref="B1:G1"/>
    <mergeCell ref="B2:G2"/>
    <mergeCell ref="B4:B5"/>
    <mergeCell ref="C4:C5"/>
    <mergeCell ref="D4:G4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B2:L14"/>
  <sheetViews>
    <sheetView showGridLines="0" zoomScale="90" zoomScaleNormal="90" workbookViewId="0">
      <selection activeCell="F1" sqref="F1"/>
    </sheetView>
  </sheetViews>
  <sheetFormatPr baseColWidth="10" defaultColWidth="11.42578125" defaultRowHeight="15"/>
  <cols>
    <col min="2" max="2" width="27.85546875" customWidth="1"/>
    <col min="3" max="5" width="21.7109375" customWidth="1"/>
  </cols>
  <sheetData>
    <row r="2" spans="2:12">
      <c r="B2" s="615" t="s">
        <v>419</v>
      </c>
      <c r="C2" s="615"/>
      <c r="D2" s="615"/>
    </row>
    <row r="3" spans="2:12">
      <c r="B3" s="633" t="s">
        <v>235</v>
      </c>
      <c r="C3" s="633"/>
      <c r="D3" s="633"/>
    </row>
    <row r="4" spans="2:12" ht="15.75" thickBot="1">
      <c r="B4" s="9"/>
      <c r="C4" s="9"/>
      <c r="D4" s="9"/>
      <c r="E4" s="10"/>
    </row>
    <row r="5" spans="2:12" ht="15.75" thickBot="1">
      <c r="B5" s="264" t="s">
        <v>6</v>
      </c>
      <c r="C5" s="265" t="s">
        <v>7</v>
      </c>
      <c r="D5" s="266" t="s">
        <v>8</v>
      </c>
      <c r="E5" s="10"/>
      <c r="L5" s="26"/>
    </row>
    <row r="6" spans="2:12" ht="19.5" customHeight="1">
      <c r="B6" s="128" t="s">
        <v>9</v>
      </c>
      <c r="C6" s="129">
        <f>+SUM(C7:C10)</f>
        <v>6849.5999999999804</v>
      </c>
      <c r="D6" s="130">
        <f>+SUM(D7:D10)</f>
        <v>1</v>
      </c>
      <c r="L6" s="26"/>
    </row>
    <row r="7" spans="2:12" ht="18" customHeight="1">
      <c r="B7" s="131" t="s">
        <v>236</v>
      </c>
      <c r="C7" s="132">
        <v>4020.2333333333227</v>
      </c>
      <c r="D7" s="133">
        <f>C7/$C$6</f>
        <v>0.58692965039321043</v>
      </c>
      <c r="L7" s="26"/>
    </row>
    <row r="8" spans="2:12" ht="18" customHeight="1">
      <c r="B8" s="131" t="s">
        <v>237</v>
      </c>
      <c r="C8" s="132">
        <v>1571.9333333333229</v>
      </c>
      <c r="D8" s="133">
        <f>C8/$C$6</f>
        <v>0.2294927197695234</v>
      </c>
      <c r="L8" s="26"/>
    </row>
    <row r="9" spans="2:12" ht="18" customHeight="1">
      <c r="B9" s="239" t="s">
        <v>238</v>
      </c>
      <c r="C9" s="240">
        <v>669.90000000000157</v>
      </c>
      <c r="D9" s="241">
        <f>C9/$C$6</f>
        <v>9.7801331464611577E-2</v>
      </c>
      <c r="L9" s="26"/>
    </row>
    <row r="10" spans="2:12" ht="18" customHeight="1" thickBot="1">
      <c r="B10" s="134" t="s">
        <v>239</v>
      </c>
      <c r="C10" s="135">
        <v>587.5333333333333</v>
      </c>
      <c r="D10" s="136">
        <f>C10/$C$6</f>
        <v>8.5776298372654602E-2</v>
      </c>
      <c r="L10" s="26"/>
    </row>
    <row r="11" spans="2:12">
      <c r="L11" s="26"/>
    </row>
    <row r="13" spans="2:12">
      <c r="B13" s="615" t="s">
        <v>420</v>
      </c>
      <c r="C13" s="615"/>
      <c r="D13" s="615"/>
      <c r="E13" s="615"/>
      <c r="F13" s="615"/>
      <c r="G13" s="615"/>
      <c r="H13" s="615"/>
      <c r="I13" s="615"/>
    </row>
    <row r="14" spans="2:12">
      <c r="B14" s="619" t="s">
        <v>240</v>
      </c>
      <c r="C14" s="619"/>
      <c r="D14" s="619"/>
      <c r="E14" s="619"/>
      <c r="F14" s="619"/>
      <c r="G14" s="619"/>
      <c r="H14" s="619"/>
      <c r="I14" s="619"/>
    </row>
  </sheetData>
  <mergeCells count="4">
    <mergeCell ref="B3:D3"/>
    <mergeCell ref="B2:D2"/>
    <mergeCell ref="B13:I13"/>
    <mergeCell ref="B14:I14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B1:O126"/>
  <sheetViews>
    <sheetView showGridLines="0" workbookViewId="0">
      <selection activeCell="G10" sqref="G10"/>
    </sheetView>
  </sheetViews>
  <sheetFormatPr baseColWidth="10" defaultColWidth="11.42578125" defaultRowHeight="15"/>
  <cols>
    <col min="1" max="1" width="7.5703125" customWidth="1"/>
    <col min="2" max="2" width="64.85546875" style="53" customWidth="1"/>
    <col min="3" max="3" width="13.7109375" customWidth="1"/>
    <col min="4" max="7" width="12.85546875" customWidth="1"/>
    <col min="9" max="9" width="32.42578125" customWidth="1"/>
  </cols>
  <sheetData>
    <row r="1" spans="2:10">
      <c r="B1" s="615" t="s">
        <v>421</v>
      </c>
      <c r="C1" s="615"/>
      <c r="D1" s="615"/>
      <c r="E1" s="615"/>
      <c r="F1" s="615"/>
      <c r="G1" s="615"/>
      <c r="H1" s="443"/>
    </row>
    <row r="2" spans="2:10">
      <c r="B2" s="619" t="s">
        <v>241</v>
      </c>
      <c r="C2" s="619"/>
      <c r="D2" s="619"/>
      <c r="E2" s="619"/>
      <c r="F2" s="619"/>
      <c r="G2" s="619"/>
      <c r="H2" s="445"/>
    </row>
    <row r="3" spans="2:10" ht="15.75" thickBot="1">
      <c r="B3" s="38"/>
      <c r="C3" s="38"/>
      <c r="D3" s="38"/>
      <c r="E3" s="38"/>
      <c r="F3" s="38"/>
      <c r="G3" s="38"/>
      <c r="H3" s="38"/>
      <c r="I3" s="39"/>
    </row>
    <row r="4" spans="2:10" ht="15.75" thickBot="1">
      <c r="B4" s="721" t="s">
        <v>16</v>
      </c>
      <c r="C4" s="715" t="s">
        <v>9</v>
      </c>
      <c r="D4" s="723" t="s">
        <v>6</v>
      </c>
      <c r="E4" s="724"/>
      <c r="F4" s="724"/>
      <c r="G4" s="725"/>
      <c r="I4" s="39"/>
    </row>
    <row r="5" spans="2:10" ht="15.75" thickBot="1">
      <c r="B5" s="722"/>
      <c r="C5" s="726"/>
      <c r="D5" s="450" t="s">
        <v>236</v>
      </c>
      <c r="E5" s="450" t="s">
        <v>239</v>
      </c>
      <c r="F5" s="450" t="s">
        <v>237</v>
      </c>
      <c r="G5" s="273" t="s">
        <v>238</v>
      </c>
      <c r="I5" s="39"/>
    </row>
    <row r="6" spans="2:10" ht="18.75" customHeight="1">
      <c r="B6" s="41" t="s">
        <v>9</v>
      </c>
      <c r="C6" s="139">
        <f>+SUM(D6:G6)</f>
        <v>6849.5999999999813</v>
      </c>
      <c r="D6" s="139">
        <f>+SUM(D7:D64)</f>
        <v>4020.233333333324</v>
      </c>
      <c r="E6" s="139">
        <f>+SUM(E7:E64)</f>
        <v>587.5333333333333</v>
      </c>
      <c r="F6" s="139">
        <f>+SUM(F7:F64)</f>
        <v>1571.9333333333232</v>
      </c>
      <c r="G6" s="140">
        <f>+SUM(G7:G64)</f>
        <v>669.90000000000066</v>
      </c>
      <c r="H6" s="44"/>
      <c r="I6" s="39"/>
    </row>
    <row r="7" spans="2:10">
      <c r="B7" s="45" t="s">
        <v>17</v>
      </c>
      <c r="C7" s="46">
        <v>72</v>
      </c>
      <c r="D7" s="46">
        <v>45</v>
      </c>
      <c r="E7" s="46">
        <v>9</v>
      </c>
      <c r="F7" s="46">
        <v>17</v>
      </c>
      <c r="G7" s="47">
        <v>1</v>
      </c>
      <c r="H7" s="46"/>
      <c r="I7" s="39"/>
    </row>
    <row r="8" spans="2:10">
      <c r="B8" s="45" t="s">
        <v>135</v>
      </c>
      <c r="C8" s="46">
        <v>10</v>
      </c>
      <c r="D8" s="46">
        <v>5</v>
      </c>
      <c r="E8" s="46">
        <v>1</v>
      </c>
      <c r="F8" s="46">
        <v>4</v>
      </c>
      <c r="G8" s="47">
        <v>0</v>
      </c>
      <c r="H8" s="46"/>
      <c r="I8" s="48" t="s">
        <v>21</v>
      </c>
      <c r="J8" s="49">
        <v>1.4891380518570469E-2</v>
      </c>
    </row>
    <row r="9" spans="2:10">
      <c r="B9" s="45" t="s">
        <v>22</v>
      </c>
      <c r="C9" s="46">
        <v>6</v>
      </c>
      <c r="D9" s="46">
        <v>2</v>
      </c>
      <c r="E9" s="46">
        <v>1</v>
      </c>
      <c r="F9" s="46">
        <v>3</v>
      </c>
      <c r="G9" s="47">
        <v>0</v>
      </c>
      <c r="H9" s="46"/>
      <c r="I9" s="48" t="s">
        <v>75</v>
      </c>
      <c r="J9" s="49">
        <v>1.7519271198318198E-2</v>
      </c>
    </row>
    <row r="10" spans="2:10">
      <c r="B10" s="45" t="s">
        <v>137</v>
      </c>
      <c r="C10" s="46">
        <v>16</v>
      </c>
      <c r="D10" s="46">
        <v>14</v>
      </c>
      <c r="E10" s="46">
        <v>1</v>
      </c>
      <c r="F10" s="46">
        <v>1</v>
      </c>
      <c r="G10" s="47">
        <v>0</v>
      </c>
      <c r="H10" s="46"/>
      <c r="I10" s="48" t="s">
        <v>23</v>
      </c>
      <c r="J10" s="49">
        <v>1.9125204391497366E-2</v>
      </c>
    </row>
    <row r="11" spans="2:10" ht="24">
      <c r="B11" s="45" t="s">
        <v>139</v>
      </c>
      <c r="C11" s="46">
        <v>1</v>
      </c>
      <c r="D11" s="46">
        <v>0</v>
      </c>
      <c r="E11" s="46">
        <v>0</v>
      </c>
      <c r="F11" s="46">
        <v>1</v>
      </c>
      <c r="G11" s="47">
        <v>0</v>
      </c>
      <c r="H11" s="46"/>
      <c r="I11" s="48" t="s">
        <v>25</v>
      </c>
      <c r="J11" s="49">
        <v>3.3286615276804578E-2</v>
      </c>
    </row>
    <row r="12" spans="2:10">
      <c r="B12" s="45" t="s">
        <v>30</v>
      </c>
      <c r="C12" s="46">
        <v>7</v>
      </c>
      <c r="D12" s="46">
        <v>7</v>
      </c>
      <c r="E12" s="46">
        <v>0</v>
      </c>
      <c r="F12" s="46">
        <v>0</v>
      </c>
      <c r="G12" s="47">
        <v>0</v>
      </c>
      <c r="H12" s="46"/>
      <c r="I12" s="48" t="s">
        <v>29</v>
      </c>
      <c r="J12" s="49">
        <v>4.0440317682784506E-2</v>
      </c>
    </row>
    <row r="13" spans="2:10">
      <c r="B13" s="45" t="s">
        <v>34</v>
      </c>
      <c r="C13" s="46">
        <v>1</v>
      </c>
      <c r="D13" s="46">
        <v>1</v>
      </c>
      <c r="E13" s="46">
        <v>0</v>
      </c>
      <c r="F13" s="46">
        <v>0</v>
      </c>
      <c r="G13" s="47">
        <v>0</v>
      </c>
      <c r="H13" s="46"/>
      <c r="I13" s="48" t="s">
        <v>27</v>
      </c>
      <c r="J13" s="49">
        <v>6.4675309507124676E-2</v>
      </c>
    </row>
    <row r="14" spans="2:10">
      <c r="B14" s="45" t="s">
        <v>36</v>
      </c>
      <c r="C14" s="46">
        <v>9</v>
      </c>
      <c r="D14" s="46">
        <v>7</v>
      </c>
      <c r="E14" s="46">
        <v>0</v>
      </c>
      <c r="F14" s="46">
        <v>1</v>
      </c>
      <c r="G14" s="47">
        <v>1</v>
      </c>
      <c r="H14" s="46"/>
      <c r="I14" s="48" t="s">
        <v>31</v>
      </c>
      <c r="J14" s="49">
        <v>7.2850969399673171E-2</v>
      </c>
    </row>
    <row r="15" spans="2:10">
      <c r="B15" s="45" t="s">
        <v>140</v>
      </c>
      <c r="C15" s="46">
        <v>24</v>
      </c>
      <c r="D15" s="46">
        <v>14</v>
      </c>
      <c r="E15" s="46">
        <v>3</v>
      </c>
      <c r="F15" s="46">
        <v>7</v>
      </c>
      <c r="G15" s="47">
        <v>0</v>
      </c>
      <c r="H15" s="46"/>
      <c r="I15" s="48" t="s">
        <v>33</v>
      </c>
      <c r="J15" s="49">
        <v>9.6647979444055399E-2</v>
      </c>
    </row>
    <row r="16" spans="2:10">
      <c r="B16" s="45" t="s">
        <v>40</v>
      </c>
      <c r="C16" s="46">
        <v>1</v>
      </c>
      <c r="D16" s="46">
        <v>1</v>
      </c>
      <c r="E16" s="46">
        <v>0</v>
      </c>
      <c r="F16" s="46">
        <v>0</v>
      </c>
      <c r="G16" s="47">
        <v>0</v>
      </c>
      <c r="H16" s="46"/>
      <c r="I16" s="48" t="s">
        <v>35</v>
      </c>
      <c r="J16" s="49">
        <v>0.1062835786031304</v>
      </c>
    </row>
    <row r="17" spans="2:10">
      <c r="B17" s="45" t="s">
        <v>41</v>
      </c>
      <c r="C17" s="46">
        <v>1</v>
      </c>
      <c r="D17" s="46">
        <v>1</v>
      </c>
      <c r="E17" s="46">
        <v>0</v>
      </c>
      <c r="F17" s="46">
        <v>0</v>
      </c>
      <c r="G17" s="47">
        <v>0</v>
      </c>
      <c r="H17" s="46"/>
      <c r="I17" s="48" t="s">
        <v>37</v>
      </c>
      <c r="J17" s="49">
        <v>0.36425484699836586</v>
      </c>
    </row>
    <row r="18" spans="2:10">
      <c r="B18" s="45" t="s">
        <v>44</v>
      </c>
      <c r="C18" s="46">
        <v>17</v>
      </c>
      <c r="D18" s="46">
        <v>14</v>
      </c>
      <c r="E18" s="46">
        <v>1</v>
      </c>
      <c r="F18" s="46">
        <v>2</v>
      </c>
      <c r="G18" s="47">
        <v>0</v>
      </c>
      <c r="H18" s="46"/>
      <c r="I18" s="39"/>
    </row>
    <row r="19" spans="2:10">
      <c r="B19" s="45" t="s">
        <v>45</v>
      </c>
      <c r="C19" s="46">
        <v>2</v>
      </c>
      <c r="D19" s="46">
        <v>1</v>
      </c>
      <c r="E19" s="46">
        <v>0</v>
      </c>
      <c r="F19" s="46">
        <v>1</v>
      </c>
      <c r="G19" s="47">
        <v>0</v>
      </c>
      <c r="H19" s="46"/>
      <c r="I19" s="39"/>
    </row>
    <row r="20" spans="2:10">
      <c r="B20" s="45" t="s">
        <v>46</v>
      </c>
      <c r="C20" s="46">
        <v>17</v>
      </c>
      <c r="D20" s="46">
        <v>9</v>
      </c>
      <c r="E20" s="46">
        <v>1</v>
      </c>
      <c r="F20" s="46">
        <v>4</v>
      </c>
      <c r="G20" s="47">
        <v>3</v>
      </c>
      <c r="H20" s="46"/>
      <c r="I20" s="39"/>
    </row>
    <row r="21" spans="2:10">
      <c r="B21" s="45" t="s">
        <v>47</v>
      </c>
      <c r="C21" s="46">
        <v>4</v>
      </c>
      <c r="D21" s="46">
        <v>0</v>
      </c>
      <c r="E21" s="46">
        <v>1</v>
      </c>
      <c r="F21" s="46">
        <v>1</v>
      </c>
      <c r="G21" s="47">
        <v>2</v>
      </c>
      <c r="H21" s="46"/>
      <c r="I21" s="39"/>
    </row>
    <row r="22" spans="2:10">
      <c r="B22" s="45" t="s">
        <v>48</v>
      </c>
      <c r="C22" s="46">
        <v>6</v>
      </c>
      <c r="D22" s="46">
        <v>2</v>
      </c>
      <c r="E22" s="46">
        <v>1</v>
      </c>
      <c r="F22" s="46">
        <v>1</v>
      </c>
      <c r="G22" s="47">
        <v>2</v>
      </c>
      <c r="H22" s="46"/>
      <c r="I22" s="39"/>
    </row>
    <row r="23" spans="2:10">
      <c r="B23" s="45" t="s">
        <v>50</v>
      </c>
      <c r="C23" s="46">
        <v>2</v>
      </c>
      <c r="D23" s="46">
        <v>0</v>
      </c>
      <c r="E23" s="46">
        <v>1</v>
      </c>
      <c r="F23" s="46">
        <v>0</v>
      </c>
      <c r="G23" s="47">
        <v>1</v>
      </c>
      <c r="H23" s="46"/>
      <c r="I23" s="39"/>
    </row>
    <row r="24" spans="2:10">
      <c r="B24" s="45" t="s">
        <v>51</v>
      </c>
      <c r="C24" s="46">
        <v>2</v>
      </c>
      <c r="D24" s="46">
        <v>2</v>
      </c>
      <c r="E24" s="46">
        <v>0</v>
      </c>
      <c r="F24" s="46">
        <v>0</v>
      </c>
      <c r="G24" s="47">
        <v>0</v>
      </c>
      <c r="H24" s="46"/>
      <c r="I24" s="39"/>
    </row>
    <row r="25" spans="2:10">
      <c r="B25" s="45" t="s">
        <v>29</v>
      </c>
      <c r="C25" s="46">
        <v>277</v>
      </c>
      <c r="D25" s="46">
        <v>164</v>
      </c>
      <c r="E25" s="46">
        <v>33</v>
      </c>
      <c r="F25" s="46">
        <v>74</v>
      </c>
      <c r="G25" s="47">
        <v>6</v>
      </c>
      <c r="H25" s="46"/>
      <c r="I25" s="39"/>
    </row>
    <row r="26" spans="2:10">
      <c r="B26" s="45" t="s">
        <v>19</v>
      </c>
      <c r="C26" s="46">
        <v>49</v>
      </c>
      <c r="D26" s="46">
        <v>30</v>
      </c>
      <c r="E26" s="46">
        <v>4</v>
      </c>
      <c r="F26" s="46">
        <v>11</v>
      </c>
      <c r="G26" s="47">
        <v>4</v>
      </c>
      <c r="H26" s="46"/>
      <c r="I26" s="39"/>
    </row>
    <row r="27" spans="2:10" ht="24">
      <c r="B27" s="45" t="s">
        <v>37</v>
      </c>
      <c r="C27" s="46">
        <v>2495</v>
      </c>
      <c r="D27" s="46">
        <v>1460</v>
      </c>
      <c r="E27" s="46">
        <v>182</v>
      </c>
      <c r="F27" s="46">
        <v>570</v>
      </c>
      <c r="G27" s="47">
        <v>283</v>
      </c>
      <c r="H27" s="46"/>
      <c r="I27" s="39"/>
    </row>
    <row r="28" spans="2:10">
      <c r="B28" s="45" t="s">
        <v>52</v>
      </c>
      <c r="C28" s="46">
        <v>14</v>
      </c>
      <c r="D28" s="46">
        <v>9</v>
      </c>
      <c r="E28" s="46">
        <v>1</v>
      </c>
      <c r="F28" s="46">
        <v>1</v>
      </c>
      <c r="G28" s="47">
        <v>3</v>
      </c>
      <c r="H28" s="46"/>
      <c r="I28" s="39"/>
    </row>
    <row r="29" spans="2:10">
      <c r="B29" s="45" t="s">
        <v>53</v>
      </c>
      <c r="C29" s="46">
        <v>31</v>
      </c>
      <c r="D29" s="46">
        <v>24</v>
      </c>
      <c r="E29" s="46">
        <v>0</v>
      </c>
      <c r="F29" s="46">
        <v>5</v>
      </c>
      <c r="G29" s="47">
        <v>2</v>
      </c>
      <c r="H29" s="46"/>
      <c r="I29" s="39"/>
    </row>
    <row r="30" spans="2:10">
      <c r="B30" s="45" t="s">
        <v>54</v>
      </c>
      <c r="C30" s="46">
        <v>6</v>
      </c>
      <c r="D30" s="46">
        <v>2</v>
      </c>
      <c r="E30" s="46">
        <v>3</v>
      </c>
      <c r="F30" s="46">
        <v>1</v>
      </c>
      <c r="G30" s="47">
        <v>0</v>
      </c>
      <c r="H30" s="46"/>
      <c r="I30" s="39"/>
    </row>
    <row r="31" spans="2:10">
      <c r="B31" s="45" t="s">
        <v>55</v>
      </c>
      <c r="C31" s="46">
        <v>57</v>
      </c>
      <c r="D31" s="46">
        <v>25</v>
      </c>
      <c r="E31" s="46">
        <v>14</v>
      </c>
      <c r="F31" s="46">
        <v>15</v>
      </c>
      <c r="G31" s="47">
        <v>3</v>
      </c>
      <c r="H31" s="46"/>
      <c r="I31" s="39"/>
    </row>
    <row r="32" spans="2:10">
      <c r="B32" s="45" t="s">
        <v>33</v>
      </c>
      <c r="C32" s="46">
        <v>662</v>
      </c>
      <c r="D32" s="46">
        <v>395</v>
      </c>
      <c r="E32" s="46">
        <v>65</v>
      </c>
      <c r="F32" s="46">
        <v>162</v>
      </c>
      <c r="G32" s="47">
        <v>40</v>
      </c>
      <c r="H32" s="46"/>
      <c r="I32" s="39"/>
    </row>
    <row r="33" spans="2:15">
      <c r="B33" s="45" t="s">
        <v>56</v>
      </c>
      <c r="C33" s="46">
        <v>1</v>
      </c>
      <c r="D33" s="46">
        <v>1</v>
      </c>
      <c r="E33" s="46">
        <v>0</v>
      </c>
      <c r="F33" s="46">
        <v>0</v>
      </c>
      <c r="G33" s="47">
        <v>0</v>
      </c>
      <c r="H33" s="46"/>
      <c r="I33" s="39"/>
    </row>
    <row r="34" spans="2:15" ht="24">
      <c r="B34" s="45" t="s">
        <v>57</v>
      </c>
      <c r="C34" s="46">
        <v>1</v>
      </c>
      <c r="D34" s="46">
        <v>1</v>
      </c>
      <c r="E34" s="46">
        <v>0</v>
      </c>
      <c r="F34" s="46">
        <v>0</v>
      </c>
      <c r="G34" s="47">
        <v>0</v>
      </c>
      <c r="H34" s="46"/>
      <c r="I34" s="39"/>
    </row>
    <row r="35" spans="2:15">
      <c r="B35" s="45" t="s">
        <v>58</v>
      </c>
      <c r="C35" s="46">
        <v>5</v>
      </c>
      <c r="D35" s="46">
        <v>4</v>
      </c>
      <c r="E35" s="46">
        <v>0</v>
      </c>
      <c r="F35" s="46">
        <v>0</v>
      </c>
      <c r="G35" s="47">
        <v>1</v>
      </c>
      <c r="H35" s="46"/>
      <c r="I35" s="39"/>
    </row>
    <row r="36" spans="2:15">
      <c r="B36" s="45" t="s">
        <v>142</v>
      </c>
      <c r="C36" s="46">
        <v>51</v>
      </c>
      <c r="D36" s="46">
        <v>33</v>
      </c>
      <c r="E36" s="46">
        <v>2</v>
      </c>
      <c r="F36" s="46">
        <v>15</v>
      </c>
      <c r="G36" s="47">
        <v>1</v>
      </c>
      <c r="H36" s="46"/>
      <c r="I36" s="39"/>
    </row>
    <row r="37" spans="2:15">
      <c r="B37" s="45" t="s">
        <v>21</v>
      </c>
      <c r="C37" s="46">
        <v>102</v>
      </c>
      <c r="D37" s="46">
        <v>55</v>
      </c>
      <c r="E37" s="46">
        <v>13</v>
      </c>
      <c r="F37" s="46">
        <v>28</v>
      </c>
      <c r="G37" s="47">
        <v>6</v>
      </c>
      <c r="H37" s="46"/>
      <c r="I37" s="39"/>
    </row>
    <row r="38" spans="2:15" ht="24">
      <c r="B38" s="45" t="s">
        <v>61</v>
      </c>
      <c r="C38" s="46">
        <v>17</v>
      </c>
      <c r="D38" s="46">
        <v>16</v>
      </c>
      <c r="E38" s="46">
        <v>0</v>
      </c>
      <c r="F38" s="46">
        <v>0</v>
      </c>
      <c r="G38" s="47">
        <v>1</v>
      </c>
      <c r="H38" s="46"/>
      <c r="I38" s="39"/>
    </row>
    <row r="39" spans="2:15">
      <c r="B39" s="45" t="s">
        <v>62</v>
      </c>
      <c r="C39" s="46">
        <v>11</v>
      </c>
      <c r="D39" s="46">
        <v>7</v>
      </c>
      <c r="E39" s="46">
        <v>1</v>
      </c>
      <c r="F39" s="46">
        <v>0</v>
      </c>
      <c r="G39" s="47">
        <v>3</v>
      </c>
      <c r="H39" s="46"/>
      <c r="I39" s="39"/>
    </row>
    <row r="40" spans="2:15">
      <c r="B40" s="45" t="s">
        <v>63</v>
      </c>
      <c r="C40" s="46">
        <v>39</v>
      </c>
      <c r="D40" s="46">
        <v>21</v>
      </c>
      <c r="E40" s="46">
        <v>5</v>
      </c>
      <c r="F40" s="46">
        <v>13</v>
      </c>
      <c r="G40" s="47">
        <v>0</v>
      </c>
      <c r="H40" s="46"/>
      <c r="I40" s="39"/>
    </row>
    <row r="41" spans="2:15" ht="19.5" customHeight="1">
      <c r="B41" s="45" t="s">
        <v>64</v>
      </c>
      <c r="C41" s="46">
        <v>87</v>
      </c>
      <c r="D41" s="46">
        <v>69</v>
      </c>
      <c r="E41" s="46">
        <v>10</v>
      </c>
      <c r="F41" s="46">
        <v>5</v>
      </c>
      <c r="G41" s="47">
        <v>3</v>
      </c>
      <c r="H41" s="46"/>
      <c r="I41" s="617" t="s">
        <v>59</v>
      </c>
      <c r="J41" s="617"/>
      <c r="K41" s="617"/>
      <c r="L41" s="617"/>
      <c r="M41" s="617"/>
      <c r="N41" s="617"/>
      <c r="O41" s="617"/>
    </row>
    <row r="42" spans="2:15" ht="24">
      <c r="B42" s="45" t="s">
        <v>65</v>
      </c>
      <c r="C42" s="46">
        <v>1</v>
      </c>
      <c r="D42" s="46">
        <v>1</v>
      </c>
      <c r="E42" s="46">
        <v>0</v>
      </c>
      <c r="F42" s="46">
        <v>0</v>
      </c>
      <c r="G42" s="47">
        <v>0</v>
      </c>
      <c r="H42" s="46"/>
      <c r="I42" s="39"/>
    </row>
    <row r="43" spans="2:15">
      <c r="B43" s="45" t="s">
        <v>66</v>
      </c>
      <c r="C43" s="46">
        <v>7</v>
      </c>
      <c r="D43" s="46">
        <v>6</v>
      </c>
      <c r="E43" s="46">
        <v>1</v>
      </c>
      <c r="F43" s="46">
        <v>0</v>
      </c>
      <c r="G43" s="47">
        <v>0</v>
      </c>
      <c r="H43" s="46"/>
      <c r="I43" s="39"/>
    </row>
    <row r="44" spans="2:15">
      <c r="B44" s="45" t="s">
        <v>179</v>
      </c>
      <c r="C44" s="46">
        <v>2</v>
      </c>
      <c r="D44" s="46">
        <v>2</v>
      </c>
      <c r="E44" s="46">
        <v>0</v>
      </c>
      <c r="F44" s="46">
        <v>0</v>
      </c>
      <c r="G44" s="47">
        <v>0</v>
      </c>
      <c r="H44" s="46"/>
      <c r="I44" s="39"/>
    </row>
    <row r="45" spans="2:15">
      <c r="B45" s="45" t="s">
        <v>67</v>
      </c>
      <c r="C45" s="46">
        <v>3</v>
      </c>
      <c r="D45" s="46">
        <v>1</v>
      </c>
      <c r="E45" s="46">
        <v>0</v>
      </c>
      <c r="F45" s="46">
        <v>0</v>
      </c>
      <c r="G45" s="47">
        <v>2</v>
      </c>
      <c r="H45" s="46"/>
      <c r="I45" s="39"/>
    </row>
    <row r="46" spans="2:15">
      <c r="B46" s="45" t="s">
        <v>68</v>
      </c>
      <c r="C46" s="46">
        <v>13</v>
      </c>
      <c r="D46" s="46">
        <v>10</v>
      </c>
      <c r="E46" s="46">
        <v>2</v>
      </c>
      <c r="F46" s="46">
        <v>1</v>
      </c>
      <c r="G46" s="47">
        <v>0</v>
      </c>
      <c r="H46" s="46"/>
      <c r="I46" s="39"/>
    </row>
    <row r="47" spans="2:15">
      <c r="B47" s="45" t="s">
        <v>69</v>
      </c>
      <c r="C47" s="46">
        <v>1</v>
      </c>
      <c r="D47" s="46">
        <v>1</v>
      </c>
      <c r="E47" s="46">
        <v>0</v>
      </c>
      <c r="F47" s="46">
        <v>0</v>
      </c>
      <c r="G47" s="47">
        <v>0</v>
      </c>
      <c r="H47" s="46"/>
      <c r="I47" s="39"/>
    </row>
    <row r="48" spans="2:15">
      <c r="B48" s="45" t="s">
        <v>70</v>
      </c>
      <c r="C48" s="46">
        <v>10</v>
      </c>
      <c r="D48" s="46">
        <v>7</v>
      </c>
      <c r="E48" s="46">
        <v>3</v>
      </c>
      <c r="F48" s="46">
        <v>0</v>
      </c>
      <c r="G48" s="47">
        <v>0</v>
      </c>
      <c r="H48" s="46"/>
      <c r="I48" s="39"/>
    </row>
    <row r="49" spans="2:10" ht="24">
      <c r="B49" s="45" t="s">
        <v>71</v>
      </c>
      <c r="C49" s="46">
        <v>4</v>
      </c>
      <c r="D49" s="46">
        <v>4</v>
      </c>
      <c r="E49" s="46">
        <v>0</v>
      </c>
      <c r="F49" s="46">
        <v>0</v>
      </c>
      <c r="G49" s="47">
        <v>0</v>
      </c>
      <c r="H49" s="46"/>
      <c r="I49" s="39"/>
    </row>
    <row r="50" spans="2:10">
      <c r="B50" s="45" t="s">
        <v>72</v>
      </c>
      <c r="C50" s="46">
        <v>2</v>
      </c>
      <c r="D50" s="46">
        <v>2</v>
      </c>
      <c r="E50" s="46">
        <v>0</v>
      </c>
      <c r="F50" s="46">
        <v>0</v>
      </c>
      <c r="G50" s="47">
        <v>0</v>
      </c>
      <c r="H50" s="46"/>
      <c r="I50" s="39"/>
    </row>
    <row r="51" spans="2:10" ht="24">
      <c r="B51" s="45" t="s">
        <v>73</v>
      </c>
      <c r="C51" s="46">
        <v>14</v>
      </c>
      <c r="D51" s="46">
        <v>12</v>
      </c>
      <c r="E51" s="46">
        <v>2</v>
      </c>
      <c r="F51" s="46">
        <v>0</v>
      </c>
      <c r="G51" s="47">
        <v>0</v>
      </c>
      <c r="H51" s="46"/>
      <c r="I51" s="39"/>
    </row>
    <row r="52" spans="2:10" ht="24">
      <c r="B52" s="45" t="s">
        <v>74</v>
      </c>
      <c r="C52" s="46">
        <v>68</v>
      </c>
      <c r="D52" s="46">
        <v>32</v>
      </c>
      <c r="E52" s="46">
        <v>13</v>
      </c>
      <c r="F52" s="46">
        <v>17</v>
      </c>
      <c r="G52" s="47">
        <v>6</v>
      </c>
      <c r="H52" s="46"/>
      <c r="I52" s="39"/>
    </row>
    <row r="53" spans="2:10">
      <c r="B53" s="45" t="s">
        <v>25</v>
      </c>
      <c r="C53" s="46">
        <v>228</v>
      </c>
      <c r="D53" s="46">
        <v>114</v>
      </c>
      <c r="E53" s="46">
        <v>15</v>
      </c>
      <c r="F53" s="46">
        <v>53</v>
      </c>
      <c r="G53" s="47">
        <v>46</v>
      </c>
      <c r="H53" s="46"/>
      <c r="I53" s="39"/>
    </row>
    <row r="54" spans="2:10">
      <c r="B54" s="45" t="s">
        <v>75</v>
      </c>
      <c r="C54" s="46">
        <v>120</v>
      </c>
      <c r="D54" s="46">
        <v>99</v>
      </c>
      <c r="E54" s="46">
        <v>9</v>
      </c>
      <c r="F54" s="46">
        <v>8</v>
      </c>
      <c r="G54" s="47">
        <v>4</v>
      </c>
      <c r="H54" s="46"/>
      <c r="I54" s="39"/>
    </row>
    <row r="55" spans="2:10">
      <c r="B55" s="45" t="s">
        <v>76</v>
      </c>
      <c r="C55" s="46">
        <v>2</v>
      </c>
      <c r="D55" s="46">
        <v>2</v>
      </c>
      <c r="E55" s="46">
        <v>0</v>
      </c>
      <c r="F55" s="46">
        <v>0</v>
      </c>
      <c r="G55" s="47">
        <v>0</v>
      </c>
      <c r="H55" s="46"/>
      <c r="I55" s="39"/>
    </row>
    <row r="56" spans="2:10">
      <c r="B56" s="45" t="s">
        <v>77</v>
      </c>
      <c r="C56" s="46">
        <v>15</v>
      </c>
      <c r="D56" s="46">
        <v>10</v>
      </c>
      <c r="E56" s="46">
        <v>1</v>
      </c>
      <c r="F56" s="46">
        <v>3</v>
      </c>
      <c r="G56" s="47">
        <v>1</v>
      </c>
      <c r="H56" s="46"/>
      <c r="I56" s="39"/>
    </row>
    <row r="57" spans="2:10">
      <c r="B57" s="45" t="s">
        <v>147</v>
      </c>
      <c r="C57" s="46">
        <v>1</v>
      </c>
      <c r="D57" s="46">
        <v>1</v>
      </c>
      <c r="E57" s="46">
        <v>0</v>
      </c>
      <c r="F57" s="46">
        <v>0</v>
      </c>
      <c r="G57" s="47">
        <v>0</v>
      </c>
      <c r="H57" s="46"/>
      <c r="I57" s="39"/>
    </row>
    <row r="58" spans="2:10">
      <c r="B58" s="45" t="s">
        <v>148</v>
      </c>
      <c r="C58" s="46">
        <v>4</v>
      </c>
      <c r="D58" s="46">
        <v>3</v>
      </c>
      <c r="E58" s="46">
        <v>1</v>
      </c>
      <c r="F58" s="46">
        <v>0</v>
      </c>
      <c r="G58" s="47">
        <v>0</v>
      </c>
      <c r="H58" s="46"/>
      <c r="I58" s="39"/>
    </row>
    <row r="59" spans="2:10">
      <c r="B59" s="45" t="s">
        <v>35</v>
      </c>
      <c r="C59" s="46">
        <v>728</v>
      </c>
      <c r="D59" s="46">
        <v>403</v>
      </c>
      <c r="E59" s="46">
        <v>53</v>
      </c>
      <c r="F59" s="46">
        <v>194</v>
      </c>
      <c r="G59" s="47">
        <v>78</v>
      </c>
      <c r="H59" s="46"/>
      <c r="I59" s="39"/>
    </row>
    <row r="60" spans="2:10">
      <c r="B60" s="45" t="s">
        <v>80</v>
      </c>
      <c r="C60" s="46">
        <v>64</v>
      </c>
      <c r="D60" s="46">
        <v>45</v>
      </c>
      <c r="E60" s="46">
        <v>4</v>
      </c>
      <c r="F60" s="46">
        <v>14</v>
      </c>
      <c r="G60" s="47">
        <v>1</v>
      </c>
      <c r="H60" s="46"/>
      <c r="I60" s="39"/>
    </row>
    <row r="61" spans="2:10">
      <c r="B61" s="45" t="s">
        <v>27</v>
      </c>
      <c r="C61" s="46">
        <v>443</v>
      </c>
      <c r="D61" s="46">
        <v>229</v>
      </c>
      <c r="E61" s="46">
        <v>18</v>
      </c>
      <c r="F61" s="46">
        <v>77</v>
      </c>
      <c r="G61" s="47">
        <v>119</v>
      </c>
      <c r="H61" s="46"/>
      <c r="I61" s="39"/>
    </row>
    <row r="62" spans="2:10">
      <c r="B62" s="45" t="s">
        <v>23</v>
      </c>
      <c r="C62" s="46">
        <v>131</v>
      </c>
      <c r="D62" s="46">
        <v>97</v>
      </c>
      <c r="E62" s="46">
        <v>15</v>
      </c>
      <c r="F62" s="46">
        <v>15</v>
      </c>
      <c r="G62" s="47">
        <v>4</v>
      </c>
      <c r="H62" s="46"/>
      <c r="I62" s="39"/>
    </row>
    <row r="63" spans="2:10">
      <c r="B63" s="45" t="s">
        <v>31</v>
      </c>
      <c r="C63" s="46">
        <v>499</v>
      </c>
      <c r="D63" s="46">
        <v>271</v>
      </c>
      <c r="E63" s="46">
        <v>49</v>
      </c>
      <c r="F63" s="46">
        <v>156</v>
      </c>
      <c r="G63" s="47">
        <v>23</v>
      </c>
      <c r="H63" s="46"/>
      <c r="I63" s="39"/>
    </row>
    <row r="64" spans="2:10" ht="15.75" thickBot="1">
      <c r="B64" s="50" t="s">
        <v>81</v>
      </c>
      <c r="C64" s="51">
        <v>387</v>
      </c>
      <c r="D64" s="51">
        <v>227.23333333332403</v>
      </c>
      <c r="E64" s="51">
        <v>48.533333333333303</v>
      </c>
      <c r="F64" s="51">
        <v>90.933333333323162</v>
      </c>
      <c r="G64" s="52">
        <v>19.900000000000659</v>
      </c>
      <c r="H64" s="46"/>
      <c r="J64" s="141"/>
    </row>
    <row r="65" spans="2:10" ht="8.25" customHeight="1">
      <c r="J65" s="141"/>
    </row>
    <row r="66" spans="2:10" ht="19.5" customHeight="1">
      <c r="B66" s="618" t="s">
        <v>82</v>
      </c>
      <c r="C66" s="618"/>
      <c r="D66" s="618"/>
      <c r="E66" s="618"/>
      <c r="F66" s="618"/>
      <c r="G66" s="618"/>
      <c r="H66" s="444"/>
      <c r="J66" s="141"/>
    </row>
    <row r="67" spans="2:10">
      <c r="B67" s="617" t="s">
        <v>59</v>
      </c>
      <c r="C67" s="617"/>
      <c r="D67" s="617"/>
      <c r="E67" s="617"/>
      <c r="F67" s="617"/>
      <c r="G67" s="617"/>
      <c r="H67" s="617"/>
      <c r="J67" s="141"/>
    </row>
    <row r="68" spans="2:10">
      <c r="J68" s="141"/>
    </row>
    <row r="69" spans="2:10">
      <c r="J69" s="141"/>
    </row>
    <row r="70" spans="2:10">
      <c r="J70" s="141"/>
    </row>
    <row r="72" spans="2:10">
      <c r="B72"/>
      <c r="I72" s="142"/>
    </row>
    <row r="73" spans="2:10">
      <c r="B73"/>
      <c r="I73" s="142"/>
    </row>
    <row r="74" spans="2:10">
      <c r="B74"/>
      <c r="I74" s="142"/>
    </row>
    <row r="75" spans="2:10">
      <c r="B75"/>
      <c r="I75" s="142"/>
    </row>
    <row r="76" spans="2:10">
      <c r="B76"/>
      <c r="I76" s="142"/>
    </row>
    <row r="77" spans="2:10">
      <c r="B77"/>
      <c r="I77" s="142"/>
    </row>
    <row r="78" spans="2:10">
      <c r="B78"/>
      <c r="I78" s="142"/>
    </row>
    <row r="79" spans="2:10">
      <c r="B79"/>
      <c r="I79" s="142"/>
    </row>
    <row r="80" spans="2:10">
      <c r="B80"/>
      <c r="I80" s="142"/>
    </row>
    <row r="81" spans="2:9">
      <c r="B81"/>
      <c r="I81" s="142"/>
    </row>
    <row r="82" spans="2:9">
      <c r="B82"/>
      <c r="I82" s="142"/>
    </row>
    <row r="83" spans="2:9">
      <c r="B83"/>
      <c r="I83" s="142"/>
    </row>
    <row r="84" spans="2:9">
      <c r="B84"/>
      <c r="I84" s="142"/>
    </row>
    <row r="85" spans="2:9">
      <c r="B85"/>
      <c r="I85" s="142"/>
    </row>
    <row r="86" spans="2:9">
      <c r="B86"/>
      <c r="I86" s="142"/>
    </row>
    <row r="87" spans="2:9">
      <c r="B87"/>
      <c r="I87" s="142"/>
    </row>
    <row r="88" spans="2:9">
      <c r="B88"/>
      <c r="I88" s="142"/>
    </row>
    <row r="89" spans="2:9">
      <c r="B89"/>
      <c r="I89" s="142"/>
    </row>
    <row r="90" spans="2:9">
      <c r="B90"/>
      <c r="I90" s="142"/>
    </row>
    <row r="91" spans="2:9">
      <c r="B91"/>
      <c r="I91" s="142"/>
    </row>
    <row r="92" spans="2:9">
      <c r="B92"/>
      <c r="I92" s="142"/>
    </row>
    <row r="93" spans="2:9">
      <c r="B93"/>
      <c r="I93" s="142"/>
    </row>
    <row r="94" spans="2:9">
      <c r="B94"/>
      <c r="I94" s="142"/>
    </row>
    <row r="95" spans="2:9">
      <c r="B95"/>
      <c r="I95" s="142"/>
    </row>
    <row r="96" spans="2:9">
      <c r="B96"/>
      <c r="I96" s="142"/>
    </row>
    <row r="97" spans="2:9">
      <c r="B97"/>
      <c r="I97" s="142"/>
    </row>
    <row r="98" spans="2:9">
      <c r="B98"/>
      <c r="I98" s="142"/>
    </row>
    <row r="99" spans="2:9">
      <c r="B99"/>
      <c r="I99" s="142"/>
    </row>
    <row r="100" spans="2:9">
      <c r="B100"/>
      <c r="I100" s="142"/>
    </row>
    <row r="101" spans="2:9">
      <c r="B101"/>
      <c r="I101" s="142"/>
    </row>
    <row r="102" spans="2:9">
      <c r="B102"/>
      <c r="I102" s="142"/>
    </row>
    <row r="103" spans="2:9">
      <c r="B103"/>
      <c r="I103" s="142"/>
    </row>
    <row r="104" spans="2:9">
      <c r="B104"/>
      <c r="I104" s="142"/>
    </row>
    <row r="105" spans="2:9">
      <c r="B105"/>
      <c r="I105" s="142"/>
    </row>
    <row r="106" spans="2:9">
      <c r="B106"/>
      <c r="I106" s="142"/>
    </row>
    <row r="107" spans="2:9">
      <c r="B107"/>
      <c r="I107" s="142"/>
    </row>
    <row r="108" spans="2:9">
      <c r="B108"/>
      <c r="I108" s="142"/>
    </row>
    <row r="109" spans="2:9">
      <c r="B109"/>
      <c r="I109" s="142"/>
    </row>
    <row r="110" spans="2:9">
      <c r="B110"/>
      <c r="I110" s="142"/>
    </row>
    <row r="111" spans="2:9">
      <c r="B111"/>
      <c r="I111" s="142"/>
    </row>
    <row r="112" spans="2:9">
      <c r="B112"/>
      <c r="I112" s="142"/>
    </row>
    <row r="113" spans="2:9">
      <c r="B113"/>
      <c r="I113" s="142"/>
    </row>
    <row r="114" spans="2:9">
      <c r="B114"/>
      <c r="I114" s="142"/>
    </row>
    <row r="115" spans="2:9">
      <c r="B115"/>
      <c r="I115" s="142"/>
    </row>
    <row r="116" spans="2:9">
      <c r="B116"/>
      <c r="I116" s="142"/>
    </row>
    <row r="117" spans="2:9">
      <c r="B117"/>
      <c r="I117" s="142"/>
    </row>
    <row r="118" spans="2:9">
      <c r="B118"/>
      <c r="I118" s="142"/>
    </row>
    <row r="119" spans="2:9">
      <c r="B119"/>
      <c r="I119" s="142"/>
    </row>
    <row r="120" spans="2:9">
      <c r="B120"/>
      <c r="I120" s="142"/>
    </row>
    <row r="121" spans="2:9">
      <c r="B121"/>
      <c r="I121" s="142"/>
    </row>
    <row r="122" spans="2:9">
      <c r="B122"/>
      <c r="I122" s="142"/>
    </row>
    <row r="123" spans="2:9">
      <c r="B123"/>
      <c r="I123" s="142"/>
    </row>
    <row r="124" spans="2:9">
      <c r="B124"/>
      <c r="I124" s="142"/>
    </row>
    <row r="125" spans="2:9">
      <c r="B125"/>
      <c r="I125" s="142"/>
    </row>
    <row r="126" spans="2:9">
      <c r="B126"/>
      <c r="I126" s="142"/>
    </row>
  </sheetData>
  <mergeCells count="8">
    <mergeCell ref="B1:G1"/>
    <mergeCell ref="B2:G2"/>
    <mergeCell ref="B4:B5"/>
    <mergeCell ref="I41:O41"/>
    <mergeCell ref="B67:H67"/>
    <mergeCell ref="D4:G4"/>
    <mergeCell ref="C4:C5"/>
    <mergeCell ref="B66:G66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B1:O37"/>
  <sheetViews>
    <sheetView showGridLines="0" workbookViewId="0">
      <selection activeCell="H6" sqref="H6"/>
    </sheetView>
  </sheetViews>
  <sheetFormatPr baseColWidth="10" defaultColWidth="11.42578125" defaultRowHeight="15"/>
  <cols>
    <col min="2" max="2" width="26" bestFit="1" customWidth="1"/>
    <col min="3" max="5" width="14.140625" customWidth="1"/>
  </cols>
  <sheetData>
    <row r="1" spans="2:8">
      <c r="B1" s="615" t="s">
        <v>422</v>
      </c>
      <c r="C1" s="615"/>
      <c r="D1" s="615"/>
      <c r="E1" s="615"/>
      <c r="F1" s="615"/>
      <c r="G1" s="615"/>
    </row>
    <row r="2" spans="2:8">
      <c r="B2" s="619" t="s">
        <v>242</v>
      </c>
      <c r="C2" s="619"/>
      <c r="D2" s="619"/>
      <c r="E2" s="619"/>
      <c r="F2" s="619"/>
      <c r="G2" s="619"/>
    </row>
    <row r="3" spans="2:8" ht="15.75" thickBot="1"/>
    <row r="4" spans="2:8" ht="15.75" thickBot="1">
      <c r="B4" s="713" t="s">
        <v>84</v>
      </c>
      <c r="C4" s="715" t="s">
        <v>9</v>
      </c>
      <c r="D4" s="728" t="s">
        <v>6</v>
      </c>
      <c r="E4" s="729"/>
      <c r="F4" s="729"/>
      <c r="G4" s="730"/>
      <c r="H4" s="66"/>
    </row>
    <row r="5" spans="2:8" ht="24.75" thickBot="1">
      <c r="B5" s="714"/>
      <c r="C5" s="727"/>
      <c r="D5" s="450" t="s">
        <v>236</v>
      </c>
      <c r="E5" s="450" t="s">
        <v>239</v>
      </c>
      <c r="F5" s="450" t="s">
        <v>237</v>
      </c>
      <c r="G5" s="273" t="s">
        <v>238</v>
      </c>
      <c r="H5" s="66"/>
    </row>
    <row r="6" spans="2:8">
      <c r="B6" s="67" t="s">
        <v>9</v>
      </c>
      <c r="C6" s="42">
        <f>+SUM(D6:G6)</f>
        <v>6849.5999999999813</v>
      </c>
      <c r="D6" s="122">
        <f>SUM(D7:D9)</f>
        <v>4020.233333333324</v>
      </c>
      <c r="E6" s="122">
        <f>SUM(E7:E9)</f>
        <v>587.5333333333333</v>
      </c>
      <c r="F6" s="122">
        <f>SUM(F7:F9)</f>
        <v>1571.9333333333232</v>
      </c>
      <c r="G6" s="249">
        <f>SUM(G7:G9)</f>
        <v>669.90000000000066</v>
      </c>
      <c r="H6" s="66"/>
    </row>
    <row r="7" spans="2:8" ht="15.75" customHeight="1">
      <c r="B7" s="68" t="s">
        <v>85</v>
      </c>
      <c r="C7" s="69">
        <f>+SUM(D7:G7)</f>
        <v>5871.7516699449016</v>
      </c>
      <c r="D7" s="69">
        <v>3334.1446954175531</v>
      </c>
      <c r="E7" s="69">
        <v>509.13301399026767</v>
      </c>
      <c r="F7" s="69">
        <v>1427.9672690675086</v>
      </c>
      <c r="G7" s="70">
        <v>600.50669146957284</v>
      </c>
      <c r="H7" s="66"/>
    </row>
    <row r="8" spans="2:8">
      <c r="B8" s="68" t="s">
        <v>86</v>
      </c>
      <c r="C8" s="69">
        <f>+SUM(D8:G8)</f>
        <v>855.47798007343044</v>
      </c>
      <c r="D8" s="69">
        <v>589.89183171029902</v>
      </c>
      <c r="E8" s="69">
        <v>69.35412864963503</v>
      </c>
      <c r="F8" s="69">
        <v>126.83871118306853</v>
      </c>
      <c r="G8" s="70">
        <v>69.393308530427802</v>
      </c>
      <c r="H8" s="66"/>
    </row>
    <row r="9" spans="2:8" ht="15.75" thickBot="1">
      <c r="B9" s="155" t="s">
        <v>87</v>
      </c>
      <c r="C9" s="72">
        <f>+SUM(D9:G9)</f>
        <v>122.37034998164884</v>
      </c>
      <c r="D9" s="72">
        <v>96.196806205471944</v>
      </c>
      <c r="E9" s="72">
        <v>9.0461906934306562</v>
      </c>
      <c r="F9" s="72">
        <v>17.127353082746243</v>
      </c>
      <c r="G9" s="274">
        <v>0</v>
      </c>
      <c r="H9" s="66"/>
    </row>
    <row r="10" spans="2:8" ht="8.25" customHeight="1"/>
    <row r="11" spans="2:8" ht="22.5" customHeight="1">
      <c r="B11" s="628"/>
      <c r="C11" s="628"/>
      <c r="D11" s="628"/>
      <c r="E11" s="628"/>
      <c r="F11" s="628"/>
      <c r="G11" s="628"/>
    </row>
    <row r="12" spans="2:8">
      <c r="B12" s="75"/>
    </row>
    <row r="13" spans="2:8">
      <c r="B13" s="75"/>
    </row>
    <row r="14" spans="2:8" ht="24.75">
      <c r="B14" s="77"/>
      <c r="C14" s="147" t="s">
        <v>9</v>
      </c>
      <c r="D14" s="147" t="s">
        <v>236</v>
      </c>
      <c r="E14" s="147" t="s">
        <v>239</v>
      </c>
      <c r="F14" s="147" t="s">
        <v>237</v>
      </c>
      <c r="G14" s="147" t="s">
        <v>238</v>
      </c>
    </row>
    <row r="15" spans="2:8">
      <c r="B15" s="81" t="s">
        <v>85</v>
      </c>
      <c r="C15" s="84">
        <f>+C7/$C$6</f>
        <v>0.85724008262452078</v>
      </c>
      <c r="D15" s="84">
        <f>+D7/$D$6</f>
        <v>0.82934109017326374</v>
      </c>
      <c r="E15" s="84">
        <f>+E7/$E$6</f>
        <v>0.86656021897810231</v>
      </c>
      <c r="F15" s="84">
        <f>+F7/$F$6</f>
        <v>0.90841465015534029</v>
      </c>
      <c r="G15" s="84">
        <f>+G7/$G$6</f>
        <v>0.8964124368854639</v>
      </c>
    </row>
    <row r="16" spans="2:8">
      <c r="B16" s="81" t="s">
        <v>86</v>
      </c>
      <c r="C16" s="84">
        <f>+C8/$C$6</f>
        <v>0.124894589475799</v>
      </c>
      <c r="D16" s="84">
        <f>+D8/$D$6</f>
        <v>0.14673074490957416</v>
      </c>
      <c r="E16" s="84">
        <f>+E8/$E$6</f>
        <v>0.11804288321167883</v>
      </c>
      <c r="F16" s="84">
        <f>+F8/$F$6</f>
        <v>8.0689624994530737E-2</v>
      </c>
      <c r="G16" s="84">
        <f>+G8/$G$6</f>
        <v>0.1035875631145361</v>
      </c>
    </row>
    <row r="17" spans="2:15">
      <c r="B17" s="81" t="s">
        <v>87</v>
      </c>
      <c r="C17" s="84">
        <f>+C9/$C$6</f>
        <v>1.7865327899680154E-2</v>
      </c>
      <c r="D17" s="84">
        <f>+D9/$D$6</f>
        <v>2.3928164917162063E-2</v>
      </c>
      <c r="E17" s="84">
        <f>+E9/$E$6</f>
        <v>1.5396897810218978E-2</v>
      </c>
      <c r="F17" s="84">
        <f>+F9/$F$6</f>
        <v>1.0895724850129154E-2</v>
      </c>
      <c r="G17" s="84">
        <f>+G9/$G$6</f>
        <v>0</v>
      </c>
    </row>
    <row r="21" spans="2:15" ht="8.25" customHeight="1"/>
    <row r="22" spans="2:15" ht="23.25" customHeight="1">
      <c r="J22" s="446"/>
      <c r="K22" s="446"/>
      <c r="L22" s="446"/>
      <c r="M22" s="446"/>
      <c r="N22" s="446"/>
      <c r="O22" s="446"/>
    </row>
    <row r="37" spans="2:7" ht="24.75" customHeight="1">
      <c r="B37" s="618"/>
      <c r="C37" s="618"/>
      <c r="D37" s="618"/>
      <c r="E37" s="618"/>
      <c r="F37" s="618"/>
      <c r="G37" s="618"/>
    </row>
  </sheetData>
  <mergeCells count="7">
    <mergeCell ref="B1:G1"/>
    <mergeCell ref="B37:G37"/>
    <mergeCell ref="B11:G11"/>
    <mergeCell ref="B4:B5"/>
    <mergeCell ref="C4:C5"/>
    <mergeCell ref="B2:G2"/>
    <mergeCell ref="D4:G4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B1:O154"/>
  <sheetViews>
    <sheetView showGridLines="0" workbookViewId="0">
      <selection activeCell="F44" sqref="F44"/>
    </sheetView>
  </sheetViews>
  <sheetFormatPr baseColWidth="10" defaultColWidth="11.42578125" defaultRowHeight="15"/>
  <cols>
    <col min="2" max="2" width="22.140625" style="53" customWidth="1"/>
    <col min="3" max="5" width="13" style="53" customWidth="1"/>
    <col min="6" max="7" width="13.5703125" customWidth="1"/>
  </cols>
  <sheetData>
    <row r="1" spans="2:9">
      <c r="B1" s="615" t="s">
        <v>423</v>
      </c>
      <c r="C1" s="615"/>
      <c r="D1" s="615"/>
      <c r="E1" s="615"/>
      <c r="F1" s="615"/>
      <c r="G1" s="615"/>
      <c r="I1" s="102"/>
    </row>
    <row r="2" spans="2:9">
      <c r="B2" s="619" t="s">
        <v>243</v>
      </c>
      <c r="C2" s="619"/>
      <c r="D2" s="619"/>
      <c r="E2" s="619"/>
      <c r="F2" s="619"/>
      <c r="G2" s="619"/>
      <c r="H2" s="101"/>
      <c r="I2" s="102"/>
    </row>
    <row r="3" spans="2:9" ht="15.75" thickBot="1">
      <c r="B3" s="634"/>
      <c r="C3" s="634"/>
      <c r="D3" s="634"/>
      <c r="E3" s="634"/>
      <c r="F3" s="634"/>
      <c r="G3" s="634"/>
      <c r="H3" s="634"/>
      <c r="I3" s="102"/>
    </row>
    <row r="4" spans="2:9" ht="15.75" thickBot="1">
      <c r="B4" s="731" t="s">
        <v>89</v>
      </c>
      <c r="C4" s="733" t="s">
        <v>9</v>
      </c>
      <c r="D4" s="735" t="s">
        <v>6</v>
      </c>
      <c r="E4" s="736"/>
      <c r="F4" s="736"/>
      <c r="G4" s="737"/>
      <c r="I4" s="102"/>
    </row>
    <row r="5" spans="2:9" ht="15.75" thickBot="1">
      <c r="B5" s="732"/>
      <c r="C5" s="734"/>
      <c r="D5" s="450" t="s">
        <v>236</v>
      </c>
      <c r="E5" s="450" t="s">
        <v>239</v>
      </c>
      <c r="F5" s="450" t="s">
        <v>237</v>
      </c>
      <c r="G5" s="273" t="s">
        <v>238</v>
      </c>
      <c r="I5" s="102"/>
    </row>
    <row r="6" spans="2:9" ht="16.5" customHeight="1">
      <c r="B6" s="148" t="s">
        <v>9</v>
      </c>
      <c r="C6" s="149">
        <f>+SUM(C7:C17)</f>
        <v>6849.5999999999813</v>
      </c>
      <c r="D6" s="149">
        <f>+SUM(D7:D17)</f>
        <v>4020.233333333324</v>
      </c>
      <c r="E6" s="149">
        <f>+SUM(E7:E17)</f>
        <v>587.5333333333333</v>
      </c>
      <c r="F6" s="149">
        <f>+SUM(F7:F17)</f>
        <v>1571.9333333333232</v>
      </c>
      <c r="G6" s="252">
        <f>+SUM(G7:G17)</f>
        <v>669.90000000000066</v>
      </c>
      <c r="I6" s="102"/>
    </row>
    <row r="7" spans="2:9" ht="18.75" customHeight="1">
      <c r="B7" s="152" t="s">
        <v>90</v>
      </c>
      <c r="C7" s="106">
        <f t="shared" ref="C7:C17" si="0">SUM(D7:G7)</f>
        <v>3990</v>
      </c>
      <c r="D7" s="106">
        <v>2422</v>
      </c>
      <c r="E7" s="106">
        <v>286</v>
      </c>
      <c r="F7" s="106">
        <v>912</v>
      </c>
      <c r="G7" s="253">
        <v>370</v>
      </c>
      <c r="I7" s="102"/>
    </row>
    <row r="8" spans="2:9" ht="18.75" customHeight="1">
      <c r="B8" s="152" t="s">
        <v>91</v>
      </c>
      <c r="C8" s="106">
        <f t="shared" si="0"/>
        <v>1167</v>
      </c>
      <c r="D8" s="106">
        <v>622</v>
      </c>
      <c r="E8" s="106">
        <v>134</v>
      </c>
      <c r="F8" s="106">
        <v>360</v>
      </c>
      <c r="G8" s="253">
        <v>51</v>
      </c>
      <c r="I8" s="102"/>
    </row>
    <row r="9" spans="2:9" ht="18.75" customHeight="1">
      <c r="B9" s="152" t="s">
        <v>92</v>
      </c>
      <c r="C9" s="106">
        <f t="shared" si="0"/>
        <v>547</v>
      </c>
      <c r="D9" s="106">
        <v>311</v>
      </c>
      <c r="E9" s="106">
        <v>73</v>
      </c>
      <c r="F9" s="106">
        <v>87</v>
      </c>
      <c r="G9" s="253">
        <v>76</v>
      </c>
    </row>
    <row r="10" spans="2:9" ht="18.75" customHeight="1">
      <c r="B10" s="152" t="s">
        <v>93</v>
      </c>
      <c r="C10" s="106">
        <f t="shared" si="0"/>
        <v>127</v>
      </c>
      <c r="D10" s="106">
        <v>64</v>
      </c>
      <c r="E10" s="106">
        <v>8</v>
      </c>
      <c r="F10" s="106">
        <v>29</v>
      </c>
      <c r="G10" s="253">
        <v>26</v>
      </c>
    </row>
    <row r="11" spans="2:9" ht="18.75" customHeight="1">
      <c r="B11" s="152" t="s">
        <v>94</v>
      </c>
      <c r="C11" s="106">
        <f t="shared" si="0"/>
        <v>36</v>
      </c>
      <c r="D11" s="106">
        <v>31</v>
      </c>
      <c r="E11" s="106">
        <v>1</v>
      </c>
      <c r="F11" s="106">
        <v>4</v>
      </c>
      <c r="G11" s="253">
        <v>0</v>
      </c>
    </row>
    <row r="12" spans="2:9" ht="18.75" customHeight="1">
      <c r="B12" s="152" t="s">
        <v>95</v>
      </c>
      <c r="C12" s="106">
        <f t="shared" si="0"/>
        <v>440</v>
      </c>
      <c r="D12" s="106">
        <v>268</v>
      </c>
      <c r="E12" s="106">
        <v>20</v>
      </c>
      <c r="F12" s="106">
        <v>72</v>
      </c>
      <c r="G12" s="253">
        <v>80</v>
      </c>
    </row>
    <row r="13" spans="2:9" ht="18.75" customHeight="1">
      <c r="B13" s="152" t="s">
        <v>96</v>
      </c>
      <c r="C13" s="106">
        <f t="shared" si="0"/>
        <v>49</v>
      </c>
      <c r="D13" s="106">
        <v>35</v>
      </c>
      <c r="E13" s="106">
        <v>6</v>
      </c>
      <c r="F13" s="106">
        <v>7</v>
      </c>
      <c r="G13" s="253">
        <v>1</v>
      </c>
    </row>
    <row r="14" spans="2:9" ht="18.75" customHeight="1">
      <c r="B14" s="152" t="s">
        <v>97</v>
      </c>
      <c r="C14" s="106">
        <f t="shared" si="0"/>
        <v>8</v>
      </c>
      <c r="D14" s="106">
        <v>8</v>
      </c>
      <c r="E14" s="106">
        <v>0</v>
      </c>
      <c r="F14" s="106">
        <v>0</v>
      </c>
      <c r="G14" s="253">
        <v>0</v>
      </c>
    </row>
    <row r="15" spans="2:9" ht="18.75" customHeight="1">
      <c r="B15" s="152" t="s">
        <v>98</v>
      </c>
      <c r="C15" s="106">
        <f t="shared" si="0"/>
        <v>1</v>
      </c>
      <c r="D15" s="106">
        <v>1</v>
      </c>
      <c r="E15" s="106">
        <v>0</v>
      </c>
      <c r="F15" s="106">
        <v>0</v>
      </c>
      <c r="G15" s="253">
        <v>0</v>
      </c>
    </row>
    <row r="16" spans="2:9" ht="18.75" customHeight="1">
      <c r="B16" s="152" t="s">
        <v>99</v>
      </c>
      <c r="C16" s="106">
        <f t="shared" si="0"/>
        <v>3</v>
      </c>
      <c r="D16" s="106">
        <v>2</v>
      </c>
      <c r="E16" s="106">
        <v>1</v>
      </c>
      <c r="F16" s="106">
        <v>0</v>
      </c>
      <c r="G16" s="253">
        <v>0</v>
      </c>
    </row>
    <row r="17" spans="2:15" ht="15.75" thickBot="1">
      <c r="B17" s="155" t="s">
        <v>81</v>
      </c>
      <c r="C17" s="156">
        <f t="shared" si="0"/>
        <v>481.59999999998115</v>
      </c>
      <c r="D17" s="156">
        <v>256.23333333332403</v>
      </c>
      <c r="E17" s="156">
        <v>58.533333333333303</v>
      </c>
      <c r="F17" s="156">
        <v>100.93333333332316</v>
      </c>
      <c r="G17" s="254">
        <v>65.900000000000659</v>
      </c>
    </row>
    <row r="18" spans="2:15" ht="9" customHeight="1"/>
    <row r="19" spans="2:15" ht="24.75" customHeight="1">
      <c r="B19" s="618" t="s">
        <v>82</v>
      </c>
      <c r="C19" s="618"/>
      <c r="D19" s="618"/>
      <c r="E19" s="618"/>
      <c r="F19" s="618"/>
      <c r="G19" s="618"/>
    </row>
    <row r="21" spans="2:15">
      <c r="J21" s="671" t="s">
        <v>82</v>
      </c>
      <c r="K21" s="671"/>
      <c r="L21" s="671"/>
      <c r="M21" s="671"/>
      <c r="N21" s="671"/>
      <c r="O21" s="671"/>
    </row>
    <row r="22" spans="2:15" ht="15.75" thickBot="1">
      <c r="J22" s="671"/>
      <c r="K22" s="671"/>
      <c r="L22" s="671"/>
      <c r="M22" s="671"/>
      <c r="N22" s="671"/>
      <c r="O22" s="671"/>
    </row>
    <row r="23" spans="2:15">
      <c r="B23" s="629" t="s">
        <v>89</v>
      </c>
      <c r="C23" s="654" t="s">
        <v>9</v>
      </c>
      <c r="D23"/>
      <c r="E23"/>
    </row>
    <row r="24" spans="2:15">
      <c r="B24" s="630"/>
      <c r="C24" s="655"/>
      <c r="D24"/>
      <c r="E24"/>
    </row>
    <row r="25" spans="2:15">
      <c r="B25" s="111" t="s">
        <v>9</v>
      </c>
      <c r="C25" s="112">
        <f>+C6/$C$6</f>
        <v>1</v>
      </c>
      <c r="D25"/>
      <c r="E25"/>
    </row>
    <row r="26" spans="2:15">
      <c r="B26" s="113" t="s">
        <v>81</v>
      </c>
      <c r="C26" s="114">
        <v>7.0310675075914278E-2</v>
      </c>
      <c r="D26"/>
      <c r="E26"/>
    </row>
    <row r="27" spans="2:15">
      <c r="B27" s="113" t="s">
        <v>99</v>
      </c>
      <c r="C27" s="114">
        <v>4.3798177995795493E-4</v>
      </c>
      <c r="D27"/>
      <c r="E27"/>
    </row>
    <row r="28" spans="2:15">
      <c r="B28" s="113" t="s">
        <v>98</v>
      </c>
      <c r="C28" s="114">
        <v>1.4599392665265166E-4</v>
      </c>
      <c r="D28"/>
      <c r="E28"/>
    </row>
    <row r="29" spans="2:15">
      <c r="B29" s="113" t="s">
        <v>97</v>
      </c>
      <c r="C29" s="114">
        <v>1.1679514132212133E-3</v>
      </c>
      <c r="D29"/>
      <c r="E29"/>
    </row>
    <row r="30" spans="2:15">
      <c r="B30" s="113" t="s">
        <v>96</v>
      </c>
      <c r="C30" s="114">
        <v>7.1537024059799307E-3</v>
      </c>
      <c r="D30"/>
      <c r="E30"/>
    </row>
    <row r="31" spans="2:15" ht="15" customHeight="1">
      <c r="B31" s="113" t="s">
        <v>95</v>
      </c>
      <c r="C31" s="114">
        <v>6.4237327727166726E-2</v>
      </c>
      <c r="D31"/>
      <c r="E31"/>
    </row>
    <row r="32" spans="2:15">
      <c r="B32" s="113" t="s">
        <v>94</v>
      </c>
      <c r="C32" s="114">
        <v>5.2557813594954596E-3</v>
      </c>
      <c r="D32"/>
      <c r="E32"/>
    </row>
    <row r="33" spans="2:5">
      <c r="B33" s="113" t="s">
        <v>93</v>
      </c>
      <c r="C33" s="114">
        <v>1.8541228684886758E-2</v>
      </c>
      <c r="D33"/>
      <c r="E33"/>
    </row>
    <row r="34" spans="2:5">
      <c r="B34" s="113" t="s">
        <v>92</v>
      </c>
      <c r="C34" s="114">
        <v>7.9858677879000459E-2</v>
      </c>
      <c r="D34"/>
      <c r="E34"/>
    </row>
    <row r="35" spans="2:5">
      <c r="B35" s="113" t="s">
        <v>91</v>
      </c>
      <c r="C35" s="114">
        <v>0.17037491240364447</v>
      </c>
      <c r="D35"/>
      <c r="E35"/>
    </row>
    <row r="36" spans="2:5">
      <c r="B36" s="113" t="s">
        <v>90</v>
      </c>
      <c r="C36" s="114">
        <v>0.58251576734408006</v>
      </c>
      <c r="D36"/>
      <c r="E36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</sheetData>
  <mergeCells count="10">
    <mergeCell ref="B23:B24"/>
    <mergeCell ref="C23:C24"/>
    <mergeCell ref="J21:O22"/>
    <mergeCell ref="B19:G19"/>
    <mergeCell ref="B1:G1"/>
    <mergeCell ref="B2:G2"/>
    <mergeCell ref="B3:H3"/>
    <mergeCell ref="B4:B5"/>
    <mergeCell ref="C4:C5"/>
    <mergeCell ref="D4:G4"/>
  </mergeCell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E8:L9"/>
  <sheetViews>
    <sheetView workbookViewId="0">
      <selection activeCell="F11" sqref="F11"/>
    </sheetView>
  </sheetViews>
  <sheetFormatPr baseColWidth="10" defaultRowHeight="15"/>
  <cols>
    <col min="1" max="16384" width="11.42578125" style="1"/>
  </cols>
  <sheetData>
    <row r="8" spans="5:12" ht="59.25">
      <c r="F8" s="124"/>
      <c r="G8" s="613" t="s">
        <v>4</v>
      </c>
      <c r="H8" s="613"/>
      <c r="I8" s="613"/>
      <c r="J8" s="613"/>
      <c r="K8" s="613"/>
      <c r="L8" s="613"/>
    </row>
    <row r="9" spans="5:12" ht="59.25">
      <c r="E9" s="124"/>
      <c r="F9" s="124"/>
      <c r="G9" s="614" t="s">
        <v>222</v>
      </c>
      <c r="H9" s="614"/>
      <c r="I9" s="614"/>
      <c r="J9" s="614"/>
      <c r="K9" s="614"/>
      <c r="L9" s="614"/>
    </row>
  </sheetData>
  <mergeCells count="2">
    <mergeCell ref="G8:L8"/>
    <mergeCell ref="G9:L9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B2:K19"/>
  <sheetViews>
    <sheetView showGridLines="0" workbookViewId="0">
      <selection activeCell="B2" sqref="B2:D2"/>
    </sheetView>
  </sheetViews>
  <sheetFormatPr baseColWidth="10" defaultRowHeight="15"/>
  <cols>
    <col min="2" max="2" width="25.140625" customWidth="1"/>
  </cols>
  <sheetData>
    <row r="2" spans="2:11">
      <c r="B2" s="615" t="s">
        <v>424</v>
      </c>
      <c r="C2" s="615"/>
      <c r="D2" s="615"/>
    </row>
    <row r="3" spans="2:11" ht="27" customHeight="1">
      <c r="B3" s="633" t="s">
        <v>244</v>
      </c>
      <c r="C3" s="633"/>
      <c r="D3" s="633"/>
    </row>
    <row r="4" spans="2:11" ht="15.75" thickBot="1">
      <c r="B4" s="9"/>
      <c r="C4" s="9"/>
      <c r="D4" s="9"/>
      <c r="E4" s="10"/>
    </row>
    <row r="5" spans="2:11" ht="15.75" thickBot="1">
      <c r="B5" s="264" t="s">
        <v>6</v>
      </c>
      <c r="C5" s="265" t="s">
        <v>7</v>
      </c>
      <c r="D5" s="266" t="s">
        <v>8</v>
      </c>
      <c r="E5" s="10"/>
    </row>
    <row r="6" spans="2:11" ht="19.5" customHeight="1">
      <c r="B6" s="128" t="s">
        <v>9</v>
      </c>
      <c r="C6" s="129">
        <v>4654</v>
      </c>
      <c r="D6" s="275">
        <v>99.999999999999915</v>
      </c>
      <c r="E6" s="10"/>
    </row>
    <row r="7" spans="2:11" ht="19.5" customHeight="1">
      <c r="B7" s="276" t="s">
        <v>245</v>
      </c>
      <c r="C7" s="132">
        <v>2322</v>
      </c>
      <c r="D7" s="133">
        <v>0.499</v>
      </c>
      <c r="E7" s="10"/>
    </row>
    <row r="8" spans="2:11" ht="19.5" customHeight="1">
      <c r="B8" s="276" t="s">
        <v>246</v>
      </c>
      <c r="C8" s="240">
        <v>1250</v>
      </c>
      <c r="D8" s="241">
        <v>0.26900000000000002</v>
      </c>
      <c r="E8" s="10"/>
    </row>
    <row r="9" spans="2:11" ht="15.75" thickBot="1">
      <c r="B9" s="277" t="s">
        <v>247</v>
      </c>
      <c r="C9" s="135">
        <v>1082</v>
      </c>
      <c r="D9" s="136">
        <v>0.23300000000000001</v>
      </c>
      <c r="E9" s="10"/>
    </row>
    <row r="13" spans="2:11">
      <c r="D13" s="615" t="s">
        <v>426</v>
      </c>
      <c r="E13" s="615"/>
      <c r="F13" s="615"/>
      <c r="G13" s="615"/>
      <c r="H13" s="615"/>
      <c r="I13" s="278"/>
      <c r="J13" s="278"/>
      <c r="K13" s="278"/>
    </row>
    <row r="14" spans="2:11" ht="15" customHeight="1">
      <c r="B14" s="279"/>
      <c r="C14" s="25"/>
      <c r="D14" s="633" t="s">
        <v>248</v>
      </c>
      <c r="E14" s="633"/>
      <c r="F14" s="633"/>
      <c r="G14" s="633"/>
      <c r="H14" s="633"/>
      <c r="I14" s="278"/>
      <c r="J14" s="278"/>
      <c r="K14" s="278"/>
    </row>
    <row r="15" spans="2:11">
      <c r="B15" s="280"/>
      <c r="C15" s="25"/>
      <c r="D15" s="281"/>
      <c r="E15" s="281"/>
      <c r="F15" s="281"/>
      <c r="G15" s="281"/>
      <c r="H15" s="282"/>
    </row>
    <row r="16" spans="2:11">
      <c r="B16" s="283"/>
      <c r="C16" s="34"/>
      <c r="D16" s="31"/>
      <c r="E16" s="32"/>
      <c r="F16" s="32"/>
      <c r="G16" s="32"/>
      <c r="H16" s="282"/>
    </row>
    <row r="17" spans="2:8">
      <c r="B17" s="25"/>
      <c r="C17" s="34"/>
      <c r="D17" s="31"/>
      <c r="E17" s="32"/>
      <c r="F17" s="32"/>
      <c r="G17" s="32"/>
      <c r="H17" s="282"/>
    </row>
    <row r="18" spans="2:8">
      <c r="B18" s="25"/>
      <c r="C18" s="34"/>
      <c r="D18" s="31"/>
      <c r="E18" s="32"/>
      <c r="F18" s="32"/>
      <c r="G18" s="32"/>
      <c r="H18" s="282"/>
    </row>
    <row r="19" spans="2:8">
      <c r="B19" s="25"/>
      <c r="C19" s="34"/>
      <c r="D19" s="31"/>
      <c r="E19" s="32"/>
      <c r="F19" s="32"/>
      <c r="G19" s="33"/>
      <c r="H19" s="282"/>
    </row>
  </sheetData>
  <mergeCells count="4">
    <mergeCell ref="B2:D2"/>
    <mergeCell ref="B3:D3"/>
    <mergeCell ref="D13:H13"/>
    <mergeCell ref="D14:H14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B1:N131"/>
  <sheetViews>
    <sheetView showGridLines="0" topLeftCell="C1" workbookViewId="0">
      <selection activeCell="H14" sqref="H14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8" max="8" width="23.140625" customWidth="1"/>
  </cols>
  <sheetData>
    <row r="1" spans="2:9">
      <c r="B1" s="615" t="s">
        <v>425</v>
      </c>
      <c r="C1" s="615"/>
      <c r="D1" s="615"/>
      <c r="E1" s="615"/>
      <c r="F1" s="615"/>
      <c r="G1" s="443"/>
    </row>
    <row r="2" spans="2:9">
      <c r="B2" s="619" t="s">
        <v>249</v>
      </c>
      <c r="C2" s="619"/>
      <c r="D2" s="619"/>
      <c r="E2" s="619"/>
      <c r="F2" s="619"/>
      <c r="G2" s="445"/>
    </row>
    <row r="3" spans="2:9" ht="15.75" thickBot="1">
      <c r="B3" s="38"/>
      <c r="C3" s="38"/>
      <c r="D3" s="38"/>
      <c r="E3" s="38"/>
      <c r="F3" s="38"/>
      <c r="G3" s="38"/>
      <c r="H3" s="39"/>
    </row>
    <row r="4" spans="2:9" ht="15.75" thickBot="1">
      <c r="B4" s="713" t="s">
        <v>16</v>
      </c>
      <c r="C4" s="715" t="s">
        <v>9</v>
      </c>
      <c r="D4" s="738" t="s">
        <v>6</v>
      </c>
      <c r="E4" s="718"/>
      <c r="F4" s="719"/>
      <c r="H4" s="39"/>
    </row>
    <row r="5" spans="2:9" ht="15.75" thickBot="1">
      <c r="B5" s="714"/>
      <c r="C5" s="716"/>
      <c r="D5" s="284" t="s">
        <v>247</v>
      </c>
      <c r="E5" s="284" t="s">
        <v>245</v>
      </c>
      <c r="F5" s="284" t="s">
        <v>246</v>
      </c>
      <c r="H5" s="39"/>
    </row>
    <row r="6" spans="2:9" ht="18.75" customHeight="1">
      <c r="B6" s="41" t="s">
        <v>9</v>
      </c>
      <c r="C6" s="103">
        <v>4654</v>
      </c>
      <c r="D6" s="149">
        <v>1082</v>
      </c>
      <c r="E6" s="103">
        <v>2322</v>
      </c>
      <c r="F6" s="104">
        <v>1250</v>
      </c>
      <c r="G6" s="44"/>
      <c r="H6" s="39"/>
    </row>
    <row r="7" spans="2:9">
      <c r="B7" s="45" t="s">
        <v>17</v>
      </c>
      <c r="C7" s="285">
        <v>52</v>
      </c>
      <c r="D7" s="285">
        <v>11</v>
      </c>
      <c r="E7" s="285">
        <v>38</v>
      </c>
      <c r="F7" s="286">
        <v>3</v>
      </c>
      <c r="G7" s="61"/>
      <c r="H7" s="39"/>
    </row>
    <row r="8" spans="2:9">
      <c r="B8" s="45" t="s">
        <v>18</v>
      </c>
      <c r="C8" s="285">
        <v>10</v>
      </c>
      <c r="D8" s="285">
        <v>7</v>
      </c>
      <c r="E8" s="285">
        <v>1</v>
      </c>
      <c r="F8" s="286">
        <v>2</v>
      </c>
      <c r="G8" s="61"/>
      <c r="H8" s="287" t="s">
        <v>23</v>
      </c>
      <c r="I8" s="49">
        <v>1.6544907606360119E-2</v>
      </c>
    </row>
    <row r="9" spans="2:9">
      <c r="B9" s="45" t="s">
        <v>22</v>
      </c>
      <c r="C9" s="285">
        <v>5</v>
      </c>
      <c r="D9" s="285">
        <v>1</v>
      </c>
      <c r="E9" s="285">
        <v>3</v>
      </c>
      <c r="F9" s="286">
        <v>1</v>
      </c>
      <c r="G9" s="61"/>
      <c r="H9" s="287" t="s">
        <v>80</v>
      </c>
      <c r="I9" s="49">
        <v>1.869359690588741E-2</v>
      </c>
    </row>
    <row r="10" spans="2:9">
      <c r="B10" s="45" t="s">
        <v>24</v>
      </c>
      <c r="C10" s="285">
        <v>27</v>
      </c>
      <c r="D10" s="285">
        <v>5</v>
      </c>
      <c r="E10" s="285">
        <v>16</v>
      </c>
      <c r="F10" s="286">
        <v>6</v>
      </c>
      <c r="G10" s="61"/>
      <c r="H10" s="287" t="s">
        <v>75</v>
      </c>
      <c r="I10" s="49">
        <v>3.1370863773098411E-2</v>
      </c>
    </row>
    <row r="11" spans="2:9">
      <c r="B11" s="45" t="s">
        <v>30</v>
      </c>
      <c r="C11" s="285">
        <v>5</v>
      </c>
      <c r="D11" s="285">
        <v>2</v>
      </c>
      <c r="E11" s="285">
        <v>2</v>
      </c>
      <c r="F11" s="286">
        <v>1</v>
      </c>
      <c r="G11" s="61"/>
      <c r="H11" s="287" t="s">
        <v>25</v>
      </c>
      <c r="I11" s="49">
        <v>4.3833261710356682E-2</v>
      </c>
    </row>
    <row r="12" spans="2:9">
      <c r="B12" s="45" t="s">
        <v>32</v>
      </c>
      <c r="C12" s="285">
        <v>1</v>
      </c>
      <c r="D12" s="285">
        <v>0</v>
      </c>
      <c r="E12" s="285">
        <v>1</v>
      </c>
      <c r="F12" s="286">
        <v>0</v>
      </c>
      <c r="G12" s="61"/>
      <c r="H12" s="287" t="s">
        <v>27</v>
      </c>
      <c r="I12" s="49">
        <v>5.0064460678985817E-2</v>
      </c>
    </row>
    <row r="13" spans="2:9">
      <c r="B13" s="45" t="s">
        <v>34</v>
      </c>
      <c r="C13" s="285">
        <v>1</v>
      </c>
      <c r="D13" s="285">
        <v>0</v>
      </c>
      <c r="E13" s="285">
        <v>1</v>
      </c>
      <c r="F13" s="286">
        <v>0</v>
      </c>
      <c r="G13" s="61"/>
      <c r="H13" s="287" t="s">
        <v>29</v>
      </c>
      <c r="I13" s="49">
        <v>5.1783412118607652E-2</v>
      </c>
    </row>
    <row r="14" spans="2:9">
      <c r="B14" s="45" t="s">
        <v>36</v>
      </c>
      <c r="C14" s="285">
        <v>8</v>
      </c>
      <c r="D14" s="285">
        <v>1</v>
      </c>
      <c r="E14" s="285">
        <v>7</v>
      </c>
      <c r="F14" s="286">
        <v>0</v>
      </c>
      <c r="G14" s="61"/>
      <c r="H14" s="287" t="s">
        <v>33</v>
      </c>
      <c r="I14" s="49">
        <v>5.6725397507520411E-2</v>
      </c>
    </row>
    <row r="15" spans="2:9">
      <c r="B15" s="45" t="s">
        <v>38</v>
      </c>
      <c r="C15" s="285">
        <v>38</v>
      </c>
      <c r="D15" s="285">
        <v>6</v>
      </c>
      <c r="E15" s="285">
        <v>21</v>
      </c>
      <c r="F15" s="286">
        <v>11</v>
      </c>
      <c r="G15" s="61"/>
      <c r="H15" s="287" t="s">
        <v>31</v>
      </c>
      <c r="I15" s="49">
        <v>7.5633863343360544E-2</v>
      </c>
    </row>
    <row r="16" spans="2:9">
      <c r="B16" s="45" t="s">
        <v>41</v>
      </c>
      <c r="C16" s="285">
        <v>2</v>
      </c>
      <c r="D16" s="285">
        <v>0</v>
      </c>
      <c r="E16" s="285">
        <v>2</v>
      </c>
      <c r="F16" s="286">
        <v>0</v>
      </c>
      <c r="G16" s="61"/>
      <c r="H16" s="287" t="s">
        <v>35</v>
      </c>
      <c r="I16" s="49">
        <v>0.10163300386764074</v>
      </c>
    </row>
    <row r="17" spans="2:9">
      <c r="B17" s="45" t="s">
        <v>44</v>
      </c>
      <c r="C17" s="285">
        <v>14</v>
      </c>
      <c r="D17" s="285">
        <v>5</v>
      </c>
      <c r="E17" s="285">
        <v>9</v>
      </c>
      <c r="F17" s="286">
        <v>0</v>
      </c>
      <c r="G17" s="61"/>
      <c r="H17" s="287" t="s">
        <v>37</v>
      </c>
      <c r="I17" s="49">
        <v>0.36119467125053717</v>
      </c>
    </row>
    <row r="18" spans="2:9">
      <c r="B18" s="45" t="s">
        <v>45</v>
      </c>
      <c r="C18" s="285">
        <v>3</v>
      </c>
      <c r="D18" s="285">
        <v>1</v>
      </c>
      <c r="E18" s="285">
        <v>1</v>
      </c>
      <c r="F18" s="286">
        <v>1</v>
      </c>
      <c r="G18" s="61"/>
      <c r="H18" s="39"/>
    </row>
    <row r="19" spans="2:9">
      <c r="B19" s="45" t="s">
        <v>46</v>
      </c>
      <c r="C19" s="285">
        <v>3</v>
      </c>
      <c r="D19" s="285">
        <v>0</v>
      </c>
      <c r="E19" s="285">
        <v>2</v>
      </c>
      <c r="F19" s="286">
        <v>1</v>
      </c>
      <c r="G19" s="61"/>
      <c r="H19" s="39"/>
    </row>
    <row r="20" spans="2:9">
      <c r="B20" s="45" t="s">
        <v>47</v>
      </c>
      <c r="C20" s="285">
        <v>3</v>
      </c>
      <c r="D20" s="285">
        <v>1</v>
      </c>
      <c r="E20" s="285">
        <v>1</v>
      </c>
      <c r="F20" s="286">
        <v>1</v>
      </c>
      <c r="G20" s="61"/>
      <c r="H20" s="39"/>
    </row>
    <row r="21" spans="2:9">
      <c r="B21" s="45" t="s">
        <v>48</v>
      </c>
      <c r="C21" s="285">
        <v>5</v>
      </c>
      <c r="D21" s="285">
        <v>3</v>
      </c>
      <c r="E21" s="285">
        <v>2</v>
      </c>
      <c r="F21" s="286">
        <v>0</v>
      </c>
      <c r="G21" s="61"/>
      <c r="H21" s="39"/>
    </row>
    <row r="22" spans="2:9">
      <c r="B22" s="45" t="s">
        <v>50</v>
      </c>
      <c r="C22" s="285">
        <v>3</v>
      </c>
      <c r="D22" s="285">
        <v>1</v>
      </c>
      <c r="E22" s="285">
        <v>2</v>
      </c>
      <c r="F22" s="286">
        <v>0</v>
      </c>
      <c r="G22" s="61"/>
      <c r="H22" s="39"/>
    </row>
    <row r="23" spans="2:9">
      <c r="B23" s="45" t="s">
        <v>176</v>
      </c>
      <c r="C23" s="285">
        <v>1</v>
      </c>
      <c r="D23" s="285">
        <v>0</v>
      </c>
      <c r="E23" s="285">
        <v>0</v>
      </c>
      <c r="F23" s="286">
        <v>1</v>
      </c>
      <c r="G23" s="61"/>
      <c r="H23" s="39"/>
    </row>
    <row r="24" spans="2:9">
      <c r="B24" s="45" t="s">
        <v>51</v>
      </c>
      <c r="C24" s="285">
        <v>1</v>
      </c>
      <c r="D24" s="285">
        <v>1</v>
      </c>
      <c r="E24" s="285">
        <v>0</v>
      </c>
      <c r="F24" s="286">
        <v>0</v>
      </c>
      <c r="G24" s="61"/>
      <c r="H24" s="39"/>
    </row>
    <row r="25" spans="2:9">
      <c r="B25" s="45" t="s">
        <v>29</v>
      </c>
      <c r="C25" s="285">
        <v>241</v>
      </c>
      <c r="D25" s="285">
        <v>51</v>
      </c>
      <c r="E25" s="285">
        <v>138</v>
      </c>
      <c r="F25" s="286">
        <v>52</v>
      </c>
      <c r="G25" s="61"/>
      <c r="H25" s="39"/>
    </row>
    <row r="26" spans="2:9">
      <c r="B26" s="45" t="s">
        <v>19</v>
      </c>
      <c r="C26" s="285">
        <v>66</v>
      </c>
      <c r="D26" s="285">
        <v>10</v>
      </c>
      <c r="E26" s="285">
        <v>31</v>
      </c>
      <c r="F26" s="286">
        <v>25</v>
      </c>
      <c r="G26" s="61"/>
      <c r="H26" s="39"/>
    </row>
    <row r="27" spans="2:9" ht="24">
      <c r="B27" s="45" t="s">
        <v>37</v>
      </c>
      <c r="C27" s="285">
        <v>1681</v>
      </c>
      <c r="D27" s="285">
        <v>367</v>
      </c>
      <c r="E27" s="285">
        <v>850</v>
      </c>
      <c r="F27" s="286">
        <v>464</v>
      </c>
      <c r="G27" s="61"/>
      <c r="H27" s="39"/>
    </row>
    <row r="28" spans="2:9">
      <c r="B28" s="45" t="s">
        <v>52</v>
      </c>
      <c r="C28" s="285">
        <v>14</v>
      </c>
      <c r="D28" s="285">
        <v>8</v>
      </c>
      <c r="E28" s="285">
        <v>4</v>
      </c>
      <c r="F28" s="286">
        <v>2</v>
      </c>
      <c r="G28" s="61"/>
      <c r="H28" s="39"/>
    </row>
    <row r="29" spans="2:9">
      <c r="B29" s="45" t="s">
        <v>53</v>
      </c>
      <c r="C29" s="285">
        <v>23</v>
      </c>
      <c r="D29" s="285">
        <v>11</v>
      </c>
      <c r="E29" s="285">
        <v>12</v>
      </c>
      <c r="F29" s="286">
        <v>0</v>
      </c>
      <c r="G29" s="61"/>
      <c r="H29" s="39"/>
    </row>
    <row r="30" spans="2:9">
      <c r="B30" s="45" t="s">
        <v>54</v>
      </c>
      <c r="C30" s="285">
        <v>3</v>
      </c>
      <c r="D30" s="285">
        <v>1</v>
      </c>
      <c r="E30" s="285">
        <v>1</v>
      </c>
      <c r="F30" s="286">
        <v>1</v>
      </c>
      <c r="G30" s="61"/>
      <c r="H30" s="39"/>
    </row>
    <row r="31" spans="2:9">
      <c r="B31" s="45" t="s">
        <v>55</v>
      </c>
      <c r="C31" s="285">
        <v>9</v>
      </c>
      <c r="D31" s="285">
        <v>2</v>
      </c>
      <c r="E31" s="285">
        <v>2</v>
      </c>
      <c r="F31" s="286">
        <v>5</v>
      </c>
      <c r="G31" s="61"/>
      <c r="H31" s="39"/>
    </row>
    <row r="32" spans="2:9">
      <c r="B32" s="45" t="s">
        <v>33</v>
      </c>
      <c r="C32" s="285">
        <v>264</v>
      </c>
      <c r="D32" s="285">
        <v>82</v>
      </c>
      <c r="E32" s="285">
        <v>138</v>
      </c>
      <c r="F32" s="286">
        <v>44</v>
      </c>
      <c r="G32" s="61"/>
      <c r="H32" s="39"/>
    </row>
    <row r="33" spans="2:14">
      <c r="B33" s="45" t="s">
        <v>58</v>
      </c>
      <c r="C33" s="285">
        <v>3</v>
      </c>
      <c r="D33" s="285">
        <v>1</v>
      </c>
      <c r="E33" s="285">
        <v>2</v>
      </c>
      <c r="F33" s="286">
        <v>0</v>
      </c>
      <c r="G33" s="61"/>
      <c r="H33" s="39"/>
    </row>
    <row r="34" spans="2:14">
      <c r="B34" s="45" t="s">
        <v>60</v>
      </c>
      <c r="C34" s="285">
        <v>23</v>
      </c>
      <c r="D34" s="285">
        <v>7</v>
      </c>
      <c r="E34" s="285">
        <v>10</v>
      </c>
      <c r="F34" s="286">
        <v>6</v>
      </c>
      <c r="G34" s="61"/>
      <c r="H34" s="39"/>
    </row>
    <row r="35" spans="2:14">
      <c r="B35" s="45" t="s">
        <v>21</v>
      </c>
      <c r="C35" s="285">
        <v>76</v>
      </c>
      <c r="D35" s="285">
        <v>31</v>
      </c>
      <c r="E35" s="285">
        <v>36</v>
      </c>
      <c r="F35" s="286">
        <v>9</v>
      </c>
      <c r="G35" s="61"/>
      <c r="H35" s="39"/>
    </row>
    <row r="36" spans="2:14" ht="24">
      <c r="B36" s="45" t="s">
        <v>61</v>
      </c>
      <c r="C36" s="285">
        <v>8</v>
      </c>
      <c r="D36" s="285">
        <v>2</v>
      </c>
      <c r="E36" s="285">
        <v>5</v>
      </c>
      <c r="F36" s="286">
        <v>1</v>
      </c>
      <c r="G36" s="61"/>
      <c r="H36" s="39"/>
    </row>
    <row r="37" spans="2:14">
      <c r="B37" s="45" t="s">
        <v>62</v>
      </c>
      <c r="C37" s="285">
        <v>7</v>
      </c>
      <c r="D37" s="285">
        <v>1</v>
      </c>
      <c r="E37" s="285">
        <v>5</v>
      </c>
      <c r="F37" s="286">
        <v>1</v>
      </c>
      <c r="G37" s="61"/>
      <c r="H37" s="39"/>
    </row>
    <row r="38" spans="2:14">
      <c r="B38" s="45" t="s">
        <v>63</v>
      </c>
      <c r="C38" s="285">
        <v>8</v>
      </c>
      <c r="D38" s="285">
        <v>2</v>
      </c>
      <c r="E38" s="285">
        <v>5</v>
      </c>
      <c r="F38" s="286">
        <v>1</v>
      </c>
      <c r="G38" s="61"/>
      <c r="H38" s="39"/>
    </row>
    <row r="39" spans="2:14">
      <c r="B39" s="45" t="s">
        <v>64</v>
      </c>
      <c r="C39" s="285">
        <v>45</v>
      </c>
      <c r="D39" s="285">
        <v>20</v>
      </c>
      <c r="E39" s="285">
        <v>22</v>
      </c>
      <c r="F39" s="286">
        <v>3</v>
      </c>
      <c r="G39" s="61"/>
      <c r="H39" s="39"/>
    </row>
    <row r="40" spans="2:14" ht="24">
      <c r="B40" s="45" t="s">
        <v>65</v>
      </c>
      <c r="C40" s="285">
        <v>23</v>
      </c>
      <c r="D40" s="285">
        <v>6</v>
      </c>
      <c r="E40" s="285">
        <v>14</v>
      </c>
      <c r="F40" s="286">
        <v>3</v>
      </c>
      <c r="G40" s="61"/>
      <c r="H40" s="39"/>
    </row>
    <row r="41" spans="2:14">
      <c r="B41" s="45" t="s">
        <v>66</v>
      </c>
      <c r="C41" s="285">
        <v>6</v>
      </c>
      <c r="D41" s="285">
        <v>2</v>
      </c>
      <c r="E41" s="285">
        <v>3</v>
      </c>
      <c r="F41" s="286">
        <v>1</v>
      </c>
      <c r="G41" s="61"/>
      <c r="H41" s="39"/>
    </row>
    <row r="42" spans="2:14" ht="23.25" customHeight="1">
      <c r="B42" s="45" t="s">
        <v>67</v>
      </c>
      <c r="C42" s="285">
        <v>3</v>
      </c>
      <c r="D42" s="285">
        <v>2</v>
      </c>
      <c r="E42" s="285">
        <v>0</v>
      </c>
      <c r="F42" s="286">
        <v>1</v>
      </c>
      <c r="G42" s="61"/>
      <c r="H42" s="617" t="s">
        <v>59</v>
      </c>
      <c r="I42" s="617"/>
      <c r="J42" s="617"/>
      <c r="K42" s="617"/>
      <c r="L42" s="617"/>
      <c r="M42" s="617"/>
      <c r="N42" s="617"/>
    </row>
    <row r="43" spans="2:14">
      <c r="B43" s="45" t="s">
        <v>68</v>
      </c>
      <c r="C43" s="285">
        <v>13</v>
      </c>
      <c r="D43" s="285">
        <v>7</v>
      </c>
      <c r="E43" s="285">
        <v>4</v>
      </c>
      <c r="F43" s="286">
        <v>2</v>
      </c>
      <c r="G43" s="61"/>
      <c r="H43" s="39"/>
    </row>
    <row r="44" spans="2:14">
      <c r="B44" s="45" t="s">
        <v>69</v>
      </c>
      <c r="C44" s="285">
        <v>7</v>
      </c>
      <c r="D44" s="285">
        <v>2</v>
      </c>
      <c r="E44" s="285">
        <v>4</v>
      </c>
      <c r="F44" s="286">
        <v>1</v>
      </c>
      <c r="G44" s="61"/>
      <c r="H44" s="39"/>
    </row>
    <row r="45" spans="2:14">
      <c r="B45" s="45" t="s">
        <v>70</v>
      </c>
      <c r="C45" s="285">
        <v>18</v>
      </c>
      <c r="D45" s="285">
        <v>8</v>
      </c>
      <c r="E45" s="285">
        <v>8</v>
      </c>
      <c r="F45" s="286">
        <v>2</v>
      </c>
      <c r="G45" s="61"/>
      <c r="H45" s="39"/>
    </row>
    <row r="46" spans="2:14" ht="24">
      <c r="B46" s="45" t="s">
        <v>71</v>
      </c>
      <c r="C46" s="285">
        <v>16</v>
      </c>
      <c r="D46" s="285">
        <v>4</v>
      </c>
      <c r="E46" s="285">
        <v>9</v>
      </c>
      <c r="F46" s="286">
        <v>3</v>
      </c>
      <c r="G46" s="61"/>
      <c r="H46" s="39"/>
    </row>
    <row r="47" spans="2:14">
      <c r="B47" s="45" t="s">
        <v>72</v>
      </c>
      <c r="C47" s="285">
        <v>2</v>
      </c>
      <c r="D47" s="285">
        <v>1</v>
      </c>
      <c r="E47" s="285">
        <v>1</v>
      </c>
      <c r="F47" s="286">
        <v>0</v>
      </c>
      <c r="G47" s="61"/>
      <c r="H47" s="39"/>
    </row>
    <row r="48" spans="2:14">
      <c r="B48" s="45" t="s">
        <v>146</v>
      </c>
      <c r="C48" s="285">
        <v>1</v>
      </c>
      <c r="D48" s="285">
        <v>0</v>
      </c>
      <c r="E48" s="285">
        <v>1</v>
      </c>
      <c r="F48" s="286">
        <v>0</v>
      </c>
      <c r="G48" s="61"/>
      <c r="H48" s="39"/>
    </row>
    <row r="49" spans="2:8" ht="24">
      <c r="B49" s="45" t="s">
        <v>73</v>
      </c>
      <c r="C49" s="285">
        <v>10</v>
      </c>
      <c r="D49" s="285">
        <v>3</v>
      </c>
      <c r="E49" s="285">
        <v>5</v>
      </c>
      <c r="F49" s="286">
        <v>2</v>
      </c>
      <c r="G49" s="61"/>
      <c r="H49" s="288"/>
    </row>
    <row r="50" spans="2:8" ht="24">
      <c r="B50" s="45" t="s">
        <v>74</v>
      </c>
      <c r="C50" s="285">
        <v>41</v>
      </c>
      <c r="D50" s="285">
        <v>21</v>
      </c>
      <c r="E50" s="285">
        <v>10</v>
      </c>
      <c r="F50" s="286">
        <v>10</v>
      </c>
      <c r="G50" s="61"/>
      <c r="H50" s="288"/>
    </row>
    <row r="51" spans="2:8">
      <c r="B51" s="45" t="s">
        <v>25</v>
      </c>
      <c r="C51" s="285">
        <v>204</v>
      </c>
      <c r="D51" s="285">
        <v>27</v>
      </c>
      <c r="E51" s="285">
        <v>115</v>
      </c>
      <c r="F51" s="286">
        <v>62</v>
      </c>
      <c r="G51" s="61"/>
      <c r="H51" s="288"/>
    </row>
    <row r="52" spans="2:8">
      <c r="B52" s="45" t="s">
        <v>75</v>
      </c>
      <c r="C52" s="285">
        <v>146</v>
      </c>
      <c r="D52" s="285">
        <v>36</v>
      </c>
      <c r="E52" s="285">
        <v>77</v>
      </c>
      <c r="F52" s="286">
        <v>33</v>
      </c>
      <c r="G52" s="61"/>
      <c r="H52" s="288"/>
    </row>
    <row r="53" spans="2:8">
      <c r="B53" s="45" t="s">
        <v>76</v>
      </c>
      <c r="C53" s="285">
        <v>6</v>
      </c>
      <c r="D53" s="285">
        <v>2</v>
      </c>
      <c r="E53" s="285">
        <v>3</v>
      </c>
      <c r="F53" s="286">
        <v>1</v>
      </c>
      <c r="G53" s="61"/>
      <c r="H53" s="288"/>
    </row>
    <row r="54" spans="2:8">
      <c r="B54" s="45" t="s">
        <v>77</v>
      </c>
      <c r="C54" s="285">
        <v>22</v>
      </c>
      <c r="D54" s="285">
        <v>5</v>
      </c>
      <c r="E54" s="285">
        <v>14</v>
      </c>
      <c r="F54" s="286">
        <v>3</v>
      </c>
      <c r="G54" s="61"/>
      <c r="H54" s="288"/>
    </row>
    <row r="55" spans="2:8">
      <c r="B55" s="45" t="s">
        <v>78</v>
      </c>
      <c r="C55" s="285">
        <v>3</v>
      </c>
      <c r="D55" s="285">
        <v>1</v>
      </c>
      <c r="E55" s="285">
        <v>0</v>
      </c>
      <c r="F55" s="286">
        <v>2</v>
      </c>
      <c r="G55" s="61"/>
      <c r="H55" s="288"/>
    </row>
    <row r="56" spans="2:8">
      <c r="B56" s="45" t="s">
        <v>79</v>
      </c>
      <c r="C56" s="285">
        <v>2</v>
      </c>
      <c r="D56" s="285">
        <v>1</v>
      </c>
      <c r="E56" s="285">
        <v>1</v>
      </c>
      <c r="F56" s="286">
        <v>0</v>
      </c>
      <c r="G56" s="61"/>
      <c r="H56" s="288"/>
    </row>
    <row r="57" spans="2:8">
      <c r="B57" s="45" t="s">
        <v>35</v>
      </c>
      <c r="C57" s="285">
        <v>473</v>
      </c>
      <c r="D57" s="285">
        <v>82</v>
      </c>
      <c r="E57" s="285">
        <v>189</v>
      </c>
      <c r="F57" s="286">
        <v>202</v>
      </c>
      <c r="G57" s="61"/>
      <c r="H57" s="288"/>
    </row>
    <row r="58" spans="2:8">
      <c r="B58" s="45" t="s">
        <v>80</v>
      </c>
      <c r="C58" s="285">
        <v>87</v>
      </c>
      <c r="D58" s="285">
        <v>6</v>
      </c>
      <c r="E58" s="285">
        <v>54</v>
      </c>
      <c r="F58" s="286">
        <v>27</v>
      </c>
      <c r="G58" s="61"/>
      <c r="H58" s="288"/>
    </row>
    <row r="59" spans="2:8">
      <c r="B59" s="45" t="s">
        <v>27</v>
      </c>
      <c r="C59" s="285">
        <v>233</v>
      </c>
      <c r="D59" s="285">
        <v>35</v>
      </c>
      <c r="E59" s="285">
        <v>125</v>
      </c>
      <c r="F59" s="286">
        <v>73</v>
      </c>
      <c r="G59" s="61"/>
      <c r="H59" s="288"/>
    </row>
    <row r="60" spans="2:8">
      <c r="B60" s="45" t="s">
        <v>23</v>
      </c>
      <c r="C60" s="285">
        <v>77</v>
      </c>
      <c r="D60" s="285">
        <v>25</v>
      </c>
      <c r="E60" s="285">
        <v>38</v>
      </c>
      <c r="F60" s="286">
        <v>14</v>
      </c>
      <c r="G60" s="46"/>
      <c r="H60" s="288"/>
    </row>
    <row r="61" spans="2:8">
      <c r="B61" s="45" t="s">
        <v>31</v>
      </c>
      <c r="C61" s="285">
        <v>352</v>
      </c>
      <c r="D61" s="285">
        <v>79</v>
      </c>
      <c r="E61" s="285">
        <v>159</v>
      </c>
      <c r="F61" s="286">
        <v>114</v>
      </c>
      <c r="G61" s="46"/>
      <c r="H61" s="288"/>
    </row>
    <row r="62" spans="2:8" ht="15.75" thickBot="1">
      <c r="B62" s="50" t="s">
        <v>81</v>
      </c>
      <c r="C62" s="51">
        <v>256</v>
      </c>
      <c r="D62" s="51">
        <v>86</v>
      </c>
      <c r="E62" s="51">
        <v>118</v>
      </c>
      <c r="F62" s="52">
        <v>52</v>
      </c>
      <c r="G62" s="46"/>
    </row>
    <row r="63" spans="2:8">
      <c r="G63" s="46"/>
      <c r="H63" s="39"/>
    </row>
    <row r="64" spans="2:8" ht="16.5" customHeight="1">
      <c r="B64" s="618" t="s">
        <v>82</v>
      </c>
      <c r="C64" s="618"/>
      <c r="D64" s="618"/>
      <c r="E64" s="618"/>
      <c r="F64" s="618"/>
      <c r="G64" s="46"/>
      <c r="H64" s="39"/>
    </row>
    <row r="65" spans="2:9">
      <c r="B65" s="55" t="s">
        <v>59</v>
      </c>
      <c r="G65" s="46"/>
      <c r="H65" s="39"/>
    </row>
    <row r="66" spans="2:9">
      <c r="G66" s="46"/>
      <c r="H66" s="39"/>
    </row>
    <row r="67" spans="2:9">
      <c r="G67" s="46"/>
      <c r="H67" s="39"/>
    </row>
    <row r="68" spans="2:9">
      <c r="G68" s="46"/>
      <c r="H68" s="39"/>
    </row>
    <row r="69" spans="2:9">
      <c r="B69" s="56"/>
      <c r="C69" s="57"/>
      <c r="D69" s="57"/>
      <c r="E69" s="57"/>
      <c r="F69" s="57"/>
      <c r="G69" s="57"/>
      <c r="H69" s="289"/>
      <c r="I69" s="63"/>
    </row>
    <row r="70" spans="2:9">
      <c r="B70" s="58"/>
      <c r="C70" s="57"/>
      <c r="D70" s="57"/>
      <c r="E70" s="57"/>
      <c r="F70" s="57"/>
      <c r="G70" s="57"/>
      <c r="H70" s="59"/>
      <c r="I70" s="63"/>
    </row>
    <row r="71" spans="2:9">
      <c r="B71" s="57"/>
      <c r="C71" s="57"/>
      <c r="D71" s="58"/>
      <c r="E71" s="57"/>
      <c r="F71" s="57"/>
      <c r="G71" s="58"/>
      <c r="H71" s="59"/>
      <c r="I71" s="63"/>
    </row>
    <row r="72" spans="2:9">
      <c r="B72" s="57"/>
      <c r="C72" s="57"/>
      <c r="D72" s="59"/>
      <c r="E72" s="59"/>
      <c r="F72" s="59"/>
      <c r="G72" s="57"/>
      <c r="H72" s="59"/>
      <c r="I72" s="63"/>
    </row>
    <row r="73" spans="2:9">
      <c r="B73" s="60"/>
      <c r="C73" s="61"/>
      <c r="D73" s="62"/>
      <c r="E73" s="62"/>
      <c r="F73" s="62"/>
      <c r="G73" s="62"/>
      <c r="H73" s="59"/>
      <c r="I73" s="63"/>
    </row>
    <row r="74" spans="2:9">
      <c r="B74" s="57"/>
      <c r="C74" s="61"/>
      <c r="D74" s="62"/>
      <c r="E74" s="62"/>
      <c r="F74" s="62"/>
      <c r="G74" s="62"/>
      <c r="H74" s="59"/>
      <c r="I74" s="63"/>
    </row>
    <row r="75" spans="2:9">
      <c r="B75" s="57"/>
      <c r="C75" s="61"/>
      <c r="D75" s="62"/>
      <c r="E75" s="62"/>
      <c r="F75" s="62"/>
      <c r="G75" s="62"/>
      <c r="H75" s="59"/>
      <c r="I75" s="63"/>
    </row>
    <row r="76" spans="2:9">
      <c r="B76" s="57"/>
      <c r="C76" s="61"/>
      <c r="D76" s="62"/>
      <c r="E76" s="62"/>
      <c r="F76" s="62"/>
      <c r="G76" s="62"/>
      <c r="H76" s="59"/>
      <c r="I76" s="63"/>
    </row>
    <row r="77" spans="2:9">
      <c r="B77" s="57"/>
      <c r="C77" s="61"/>
      <c r="D77" s="62"/>
      <c r="E77" s="62"/>
      <c r="F77" s="62"/>
      <c r="G77" s="62"/>
      <c r="H77" s="59"/>
      <c r="I77" s="63"/>
    </row>
    <row r="78" spans="2:9" ht="8.25" customHeight="1">
      <c r="B78" s="57"/>
      <c r="C78" s="61"/>
      <c r="D78" s="62"/>
      <c r="E78" s="62"/>
      <c r="F78" s="62"/>
      <c r="G78" s="62"/>
      <c r="H78" s="59"/>
      <c r="I78" s="63"/>
    </row>
    <row r="79" spans="2:9" ht="19.5" customHeight="1">
      <c r="B79" s="57"/>
      <c r="C79" s="61"/>
      <c r="D79" s="62"/>
      <c r="E79" s="62"/>
      <c r="F79" s="62"/>
      <c r="G79" s="62"/>
      <c r="H79" s="59"/>
      <c r="I79" s="63"/>
    </row>
    <row r="80" spans="2:9">
      <c r="B80" s="57"/>
      <c r="C80" s="61"/>
      <c r="D80" s="62"/>
      <c r="E80" s="62"/>
      <c r="F80" s="62"/>
      <c r="G80" s="62"/>
      <c r="H80" s="59"/>
      <c r="I80" s="63"/>
    </row>
    <row r="81" spans="2:9">
      <c r="B81" s="57"/>
      <c r="C81" s="61"/>
      <c r="D81" s="62"/>
      <c r="E81" s="62"/>
      <c r="F81" s="62"/>
      <c r="G81" s="62"/>
      <c r="H81" s="59"/>
      <c r="I81" s="63"/>
    </row>
    <row r="82" spans="2:9">
      <c r="B82" s="57"/>
      <c r="C82" s="61"/>
      <c r="D82" s="62"/>
      <c r="E82" s="62"/>
      <c r="F82" s="62"/>
      <c r="G82" s="62"/>
      <c r="H82" s="59"/>
      <c r="I82" s="63"/>
    </row>
    <row r="83" spans="2:9">
      <c r="B83" s="57"/>
      <c r="C83" s="61"/>
      <c r="D83" s="62"/>
      <c r="E83" s="62"/>
      <c r="F83" s="62"/>
      <c r="G83" s="62"/>
      <c r="H83" s="59"/>
      <c r="I83" s="63"/>
    </row>
    <row r="84" spans="2:9">
      <c r="B84" s="57"/>
      <c r="C84" s="61"/>
      <c r="D84" s="62"/>
      <c r="E84" s="62"/>
      <c r="F84" s="62"/>
      <c r="G84" s="62"/>
      <c r="H84" s="59"/>
      <c r="I84" s="63"/>
    </row>
    <row r="85" spans="2:9">
      <c r="B85" s="57"/>
      <c r="C85" s="61"/>
      <c r="D85" s="62"/>
      <c r="E85" s="62"/>
      <c r="F85" s="62"/>
      <c r="G85" s="62"/>
      <c r="H85" s="59"/>
      <c r="I85" s="63"/>
    </row>
    <row r="86" spans="2:9">
      <c r="B86" s="57"/>
      <c r="C86" s="61"/>
      <c r="D86" s="62"/>
      <c r="E86" s="62"/>
      <c r="F86" s="62"/>
      <c r="G86" s="62"/>
      <c r="H86" s="59"/>
      <c r="I86" s="63"/>
    </row>
    <row r="87" spans="2:9">
      <c r="B87" s="57"/>
      <c r="C87" s="61"/>
      <c r="D87" s="62"/>
      <c r="E87" s="62"/>
      <c r="F87" s="62"/>
      <c r="G87" s="62"/>
      <c r="H87" s="59"/>
      <c r="I87" s="63"/>
    </row>
    <row r="88" spans="2:9">
      <c r="B88" s="57"/>
      <c r="C88" s="61"/>
      <c r="D88" s="62"/>
      <c r="E88" s="62"/>
      <c r="F88" s="62"/>
      <c r="G88" s="62"/>
      <c r="H88" s="59"/>
      <c r="I88" s="63"/>
    </row>
    <row r="89" spans="2:9">
      <c r="B89" s="57"/>
      <c r="C89" s="61"/>
      <c r="D89" s="62"/>
      <c r="E89" s="62"/>
      <c r="F89" s="62"/>
      <c r="G89" s="62"/>
      <c r="H89" s="59"/>
      <c r="I89" s="63"/>
    </row>
    <row r="90" spans="2:9">
      <c r="B90" s="57"/>
      <c r="C90" s="61"/>
      <c r="D90" s="62"/>
      <c r="E90" s="62"/>
      <c r="F90" s="62"/>
      <c r="G90" s="62"/>
      <c r="H90" s="59"/>
      <c r="I90" s="63"/>
    </row>
    <row r="91" spans="2:9">
      <c r="B91" s="57"/>
      <c r="C91" s="61"/>
      <c r="D91" s="62"/>
      <c r="E91" s="62"/>
      <c r="F91" s="62"/>
      <c r="G91" s="62"/>
      <c r="H91" s="59"/>
      <c r="I91" s="63"/>
    </row>
    <row r="92" spans="2:9">
      <c r="B92" s="57"/>
      <c r="C92" s="61"/>
      <c r="D92" s="62"/>
      <c r="E92" s="62"/>
      <c r="F92" s="62"/>
      <c r="G92" s="62"/>
      <c r="H92" s="59"/>
      <c r="I92" s="63"/>
    </row>
    <row r="93" spans="2:9">
      <c r="B93" s="57"/>
      <c r="C93" s="61"/>
      <c r="D93" s="62"/>
      <c r="E93" s="62"/>
      <c r="F93" s="62"/>
      <c r="G93" s="62"/>
      <c r="H93" s="59"/>
      <c r="I93" s="63"/>
    </row>
    <row r="94" spans="2:9">
      <c r="B94" s="57"/>
      <c r="C94" s="61"/>
      <c r="D94" s="62"/>
      <c r="E94" s="62"/>
      <c r="F94" s="62"/>
      <c r="G94" s="62"/>
      <c r="H94" s="59"/>
      <c r="I94" s="63"/>
    </row>
    <row r="95" spans="2:9">
      <c r="B95" s="57"/>
      <c r="C95" s="61"/>
      <c r="D95" s="62"/>
      <c r="E95" s="62"/>
      <c r="F95" s="62"/>
      <c r="G95" s="62"/>
      <c r="H95" s="59"/>
      <c r="I95" s="63"/>
    </row>
    <row r="96" spans="2:9">
      <c r="B96" s="57"/>
      <c r="C96" s="61"/>
      <c r="D96" s="62"/>
      <c r="E96" s="62"/>
      <c r="F96" s="62"/>
      <c r="G96" s="62"/>
      <c r="H96" s="59"/>
      <c r="I96" s="63"/>
    </row>
    <row r="97" spans="2:9">
      <c r="B97" s="57"/>
      <c r="C97" s="61"/>
      <c r="D97" s="62"/>
      <c r="E97" s="62"/>
      <c r="F97" s="62"/>
      <c r="G97" s="62"/>
      <c r="H97" s="59"/>
      <c r="I97" s="63"/>
    </row>
    <row r="98" spans="2:9">
      <c r="B98" s="57"/>
      <c r="C98" s="61"/>
      <c r="D98" s="62"/>
      <c r="E98" s="62"/>
      <c r="F98" s="62"/>
      <c r="G98" s="62"/>
      <c r="H98" s="59"/>
      <c r="I98" s="63"/>
    </row>
    <row r="99" spans="2:9">
      <c r="B99" s="57"/>
      <c r="C99" s="61"/>
      <c r="D99" s="62"/>
      <c r="E99" s="62"/>
      <c r="F99" s="62"/>
      <c r="G99" s="62"/>
      <c r="H99" s="59"/>
      <c r="I99" s="63"/>
    </row>
    <row r="100" spans="2:9">
      <c r="B100" s="57"/>
      <c r="C100" s="61"/>
      <c r="D100" s="62"/>
      <c r="E100" s="62"/>
      <c r="F100" s="62"/>
      <c r="G100" s="62"/>
      <c r="H100" s="59"/>
      <c r="I100" s="63"/>
    </row>
    <row r="101" spans="2:9">
      <c r="B101" s="57"/>
      <c r="C101" s="61"/>
      <c r="D101" s="62"/>
      <c r="E101" s="62"/>
      <c r="F101" s="62"/>
      <c r="G101" s="62"/>
      <c r="H101" s="59"/>
      <c r="I101" s="63"/>
    </row>
    <row r="102" spans="2:9">
      <c r="B102" s="57"/>
      <c r="C102" s="61"/>
      <c r="D102" s="62"/>
      <c r="E102" s="62"/>
      <c r="F102" s="62"/>
      <c r="G102" s="62"/>
      <c r="H102" s="59"/>
      <c r="I102" s="63"/>
    </row>
    <row r="103" spans="2:9">
      <c r="B103" s="57"/>
      <c r="C103" s="61"/>
      <c r="D103" s="62"/>
      <c r="E103" s="62"/>
      <c r="F103" s="62"/>
      <c r="G103" s="62"/>
      <c r="H103" s="59"/>
      <c r="I103" s="63"/>
    </row>
    <row r="104" spans="2:9">
      <c r="B104" s="57"/>
      <c r="C104" s="61"/>
      <c r="D104" s="62"/>
      <c r="E104" s="62"/>
      <c r="F104" s="62"/>
      <c r="G104" s="62"/>
      <c r="H104" s="59"/>
      <c r="I104" s="63"/>
    </row>
    <row r="105" spans="2:9">
      <c r="B105" s="57"/>
      <c r="C105" s="61"/>
      <c r="D105" s="62"/>
      <c r="E105" s="62"/>
      <c r="F105" s="62"/>
      <c r="G105" s="62"/>
      <c r="H105" s="59"/>
      <c r="I105" s="63"/>
    </row>
    <row r="106" spans="2:9">
      <c r="B106" s="57"/>
      <c r="C106" s="61"/>
      <c r="D106" s="62"/>
      <c r="E106" s="62"/>
      <c r="F106" s="62"/>
      <c r="G106" s="62"/>
      <c r="H106" s="59"/>
      <c r="I106" s="63"/>
    </row>
    <row r="107" spans="2:9">
      <c r="B107" s="57"/>
      <c r="C107" s="61"/>
      <c r="D107" s="62"/>
      <c r="E107" s="62"/>
      <c r="F107" s="62"/>
      <c r="G107" s="62"/>
      <c r="H107" s="59"/>
      <c r="I107" s="63"/>
    </row>
    <row r="108" spans="2:9">
      <c r="B108" s="57"/>
      <c r="C108" s="61"/>
      <c r="D108" s="62"/>
      <c r="E108" s="62"/>
      <c r="F108" s="62"/>
      <c r="G108" s="62"/>
      <c r="H108" s="59"/>
      <c r="I108" s="63"/>
    </row>
    <row r="109" spans="2:9">
      <c r="B109" s="57"/>
      <c r="C109" s="61"/>
      <c r="D109" s="62"/>
      <c r="E109" s="62"/>
      <c r="F109" s="62"/>
      <c r="G109" s="62"/>
      <c r="H109" s="59"/>
      <c r="I109" s="63"/>
    </row>
    <row r="110" spans="2:9">
      <c r="B110" s="57"/>
      <c r="C110" s="61"/>
      <c r="D110" s="62"/>
      <c r="E110" s="62"/>
      <c r="F110" s="62"/>
      <c r="G110" s="62"/>
      <c r="H110" s="59"/>
      <c r="I110" s="63"/>
    </row>
    <row r="111" spans="2:9">
      <c r="B111" s="57"/>
      <c r="C111" s="61"/>
      <c r="D111" s="62"/>
      <c r="E111" s="62"/>
      <c r="F111" s="62"/>
      <c r="G111" s="62"/>
      <c r="H111" s="59"/>
      <c r="I111" s="63"/>
    </row>
    <row r="112" spans="2:9">
      <c r="B112" s="57"/>
      <c r="C112" s="61"/>
      <c r="D112" s="62"/>
      <c r="E112" s="62"/>
      <c r="F112" s="62"/>
      <c r="G112" s="62"/>
      <c r="H112" s="59"/>
      <c r="I112" s="63"/>
    </row>
    <row r="113" spans="2:9">
      <c r="B113" s="57"/>
      <c r="C113" s="61"/>
      <c r="D113" s="62"/>
      <c r="E113" s="62"/>
      <c r="F113" s="62"/>
      <c r="G113" s="62"/>
      <c r="H113" s="59"/>
      <c r="I113" s="63"/>
    </row>
    <row r="114" spans="2:9">
      <c r="B114" s="57"/>
      <c r="C114" s="61"/>
      <c r="D114" s="62"/>
      <c r="E114" s="62"/>
      <c r="F114" s="62"/>
      <c r="G114" s="62"/>
      <c r="H114" s="59"/>
      <c r="I114" s="63"/>
    </row>
    <row r="115" spans="2:9">
      <c r="B115" s="57"/>
      <c r="C115" s="61"/>
      <c r="D115" s="62"/>
      <c r="E115" s="62"/>
      <c r="F115" s="62"/>
      <c r="G115" s="62"/>
      <c r="H115" s="59"/>
      <c r="I115" s="63"/>
    </row>
    <row r="116" spans="2:9">
      <c r="B116" s="57"/>
      <c r="C116" s="61"/>
      <c r="D116" s="62"/>
      <c r="E116" s="62"/>
      <c r="F116" s="62"/>
      <c r="G116" s="62"/>
      <c r="H116" s="59"/>
      <c r="I116" s="63"/>
    </row>
    <row r="117" spans="2:9">
      <c r="B117" s="57"/>
      <c r="C117" s="61"/>
      <c r="D117" s="62"/>
      <c r="E117" s="62"/>
      <c r="F117" s="62"/>
      <c r="G117" s="62"/>
      <c r="H117" s="59"/>
      <c r="I117" s="63"/>
    </row>
    <row r="118" spans="2:9">
      <c r="B118" s="57"/>
      <c r="C118" s="61"/>
      <c r="D118" s="62"/>
      <c r="E118" s="62"/>
      <c r="F118" s="62"/>
      <c r="G118" s="62"/>
      <c r="H118" s="59"/>
      <c r="I118" s="63"/>
    </row>
    <row r="119" spans="2:9">
      <c r="B119" s="57"/>
      <c r="C119" s="61"/>
      <c r="D119" s="62"/>
      <c r="E119" s="62"/>
      <c r="F119" s="62"/>
      <c r="G119" s="62"/>
      <c r="H119" s="59"/>
      <c r="I119" s="63"/>
    </row>
    <row r="120" spans="2:9">
      <c r="B120" s="57"/>
      <c r="C120" s="61"/>
      <c r="D120" s="62"/>
      <c r="E120" s="62"/>
      <c r="F120" s="62"/>
      <c r="G120" s="62"/>
      <c r="H120" s="59"/>
      <c r="I120" s="63"/>
    </row>
    <row r="121" spans="2:9">
      <c r="B121" s="57"/>
      <c r="C121" s="61"/>
      <c r="D121" s="62"/>
      <c r="E121" s="62"/>
      <c r="F121" s="62"/>
      <c r="G121" s="62"/>
      <c r="H121" s="59"/>
      <c r="I121" s="63"/>
    </row>
    <row r="122" spans="2:9">
      <c r="B122" s="57"/>
      <c r="C122" s="61"/>
      <c r="D122" s="62"/>
      <c r="E122" s="62"/>
      <c r="F122" s="62"/>
      <c r="G122" s="62"/>
      <c r="H122" s="59"/>
      <c r="I122" s="63"/>
    </row>
    <row r="123" spans="2:9">
      <c r="B123" s="57"/>
      <c r="C123" s="61"/>
      <c r="D123" s="62"/>
      <c r="E123" s="62"/>
      <c r="F123" s="62"/>
      <c r="G123" s="62"/>
      <c r="H123" s="59"/>
      <c r="I123" s="63"/>
    </row>
    <row r="124" spans="2:9">
      <c r="B124" s="57"/>
      <c r="C124" s="61"/>
      <c r="D124" s="62"/>
      <c r="E124" s="62"/>
      <c r="F124" s="62"/>
      <c r="G124" s="62"/>
      <c r="H124" s="59"/>
      <c r="I124" s="63"/>
    </row>
    <row r="125" spans="2:9">
      <c r="B125" s="57"/>
      <c r="C125" s="61"/>
      <c r="D125" s="62"/>
      <c r="E125" s="62"/>
      <c r="F125" s="62"/>
      <c r="G125" s="62"/>
      <c r="H125" s="59"/>
      <c r="I125" s="63"/>
    </row>
    <row r="126" spans="2:9">
      <c r="B126" s="57"/>
      <c r="C126" s="61"/>
      <c r="D126" s="62"/>
      <c r="E126" s="62"/>
      <c r="F126" s="62"/>
      <c r="G126" s="62"/>
      <c r="H126" s="59"/>
      <c r="I126" s="63"/>
    </row>
    <row r="127" spans="2:9">
      <c r="B127" s="57"/>
      <c r="C127" s="61"/>
      <c r="D127" s="62"/>
      <c r="E127" s="62"/>
      <c r="F127" s="62"/>
      <c r="G127" s="62"/>
      <c r="H127" s="59"/>
      <c r="I127" s="63"/>
    </row>
    <row r="128" spans="2:9">
      <c r="B128" s="60"/>
      <c r="C128" s="57"/>
      <c r="D128" s="62"/>
      <c r="E128" s="62"/>
      <c r="F128" s="62"/>
      <c r="G128" s="62"/>
      <c r="H128" s="289"/>
      <c r="I128" s="63"/>
    </row>
    <row r="129" spans="2:9">
      <c r="B129" s="63"/>
      <c r="C129" s="63"/>
      <c r="D129" s="63"/>
      <c r="E129" s="63"/>
      <c r="F129" s="63"/>
      <c r="G129" s="63"/>
      <c r="H129" s="63"/>
      <c r="I129" s="63"/>
    </row>
    <row r="130" spans="2:9">
      <c r="B130" s="63"/>
      <c r="C130" s="65"/>
      <c r="D130" s="65"/>
      <c r="E130" s="65"/>
      <c r="F130" s="65"/>
      <c r="G130" s="63"/>
      <c r="H130" s="63"/>
      <c r="I130" s="63"/>
    </row>
    <row r="131" spans="2:9">
      <c r="C131" s="76"/>
      <c r="D131" s="76"/>
      <c r="E131" s="76"/>
      <c r="F131" s="76"/>
    </row>
  </sheetData>
  <mergeCells count="7">
    <mergeCell ref="H42:N42"/>
    <mergeCell ref="B64:F64"/>
    <mergeCell ref="B1:F1"/>
    <mergeCell ref="B2:F2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B1:N54"/>
  <sheetViews>
    <sheetView showGridLines="0" workbookViewId="0">
      <selection activeCell="H4" sqref="H4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7">
      <c r="B1" s="615" t="s">
        <v>427</v>
      </c>
      <c r="C1" s="615"/>
      <c r="D1" s="615"/>
      <c r="E1" s="615"/>
      <c r="F1" s="615"/>
    </row>
    <row r="2" spans="2:7">
      <c r="B2" s="619" t="s">
        <v>250</v>
      </c>
      <c r="C2" s="619"/>
      <c r="D2" s="619"/>
      <c r="E2" s="619"/>
      <c r="F2" s="619"/>
      <c r="G2" s="1"/>
    </row>
    <row r="3" spans="2:7" ht="15.75" thickBot="1">
      <c r="G3" s="1"/>
    </row>
    <row r="4" spans="2:7" ht="15.75" thickBot="1">
      <c r="B4" s="713" t="s">
        <v>84</v>
      </c>
      <c r="C4" s="715" t="s">
        <v>9</v>
      </c>
      <c r="D4" s="720" t="s">
        <v>6</v>
      </c>
      <c r="E4" s="718"/>
      <c r="F4" s="719"/>
      <c r="G4" s="66"/>
    </row>
    <row r="5" spans="2:7" ht="15.75" thickBot="1">
      <c r="B5" s="714"/>
      <c r="C5" s="716"/>
      <c r="D5" s="284" t="s">
        <v>247</v>
      </c>
      <c r="E5" s="284" t="s">
        <v>245</v>
      </c>
      <c r="F5" s="284" t="s">
        <v>246</v>
      </c>
      <c r="G5" s="66"/>
    </row>
    <row r="6" spans="2:7">
      <c r="B6" s="67" t="s">
        <v>9</v>
      </c>
      <c r="C6" s="42">
        <f>+SUM(D6:F6)</f>
        <v>4654</v>
      </c>
      <c r="D6" s="42">
        <f>+SUM(D7:D9)</f>
        <v>1082</v>
      </c>
      <c r="E6" s="42">
        <f t="shared" ref="E6:F6" si="0">+SUM(E7:E9)</f>
        <v>2322</v>
      </c>
      <c r="F6" s="43">
        <f t="shared" si="0"/>
        <v>1250</v>
      </c>
      <c r="G6" s="66"/>
    </row>
    <row r="7" spans="2:7" ht="15.75" customHeight="1">
      <c r="B7" s="68" t="s">
        <v>85</v>
      </c>
      <c r="C7" s="69">
        <f>+SUM(D7:F7)</f>
        <v>4276</v>
      </c>
      <c r="D7" s="69">
        <v>904</v>
      </c>
      <c r="E7" s="69">
        <v>2227</v>
      </c>
      <c r="F7" s="70">
        <v>1145</v>
      </c>
      <c r="G7" s="66"/>
    </row>
    <row r="8" spans="2:7">
      <c r="B8" s="68" t="s">
        <v>86</v>
      </c>
      <c r="C8" s="69">
        <f t="shared" ref="C8:C9" si="1">+SUM(D8:F8)</f>
        <v>326</v>
      </c>
      <c r="D8" s="69">
        <v>151</v>
      </c>
      <c r="E8" s="69">
        <v>72</v>
      </c>
      <c r="F8" s="70">
        <v>103</v>
      </c>
      <c r="G8" s="66"/>
    </row>
    <row r="9" spans="2:7" ht="15.75" thickBot="1">
      <c r="B9" s="71" t="s">
        <v>87</v>
      </c>
      <c r="C9" s="72">
        <f t="shared" si="1"/>
        <v>52</v>
      </c>
      <c r="D9" s="72">
        <v>27</v>
      </c>
      <c r="E9" s="72">
        <v>23</v>
      </c>
      <c r="F9" s="73">
        <v>2</v>
      </c>
      <c r="G9" s="66"/>
    </row>
    <row r="10" spans="2:7" ht="8.25" customHeight="1"/>
    <row r="11" spans="2:7" ht="22.5" customHeight="1">
      <c r="B11" s="628"/>
      <c r="C11" s="628"/>
      <c r="D11" s="628"/>
      <c r="E11" s="628"/>
      <c r="F11" s="628"/>
    </row>
    <row r="12" spans="2:7">
      <c r="B12" s="75"/>
    </row>
    <row r="13" spans="2:7">
      <c r="B13" s="75"/>
    </row>
    <row r="14" spans="2:7">
      <c r="B14" s="77"/>
      <c r="C14" s="290" t="s">
        <v>9</v>
      </c>
      <c r="D14" s="291" t="s">
        <v>247</v>
      </c>
      <c r="E14" s="291" t="s">
        <v>245</v>
      </c>
      <c r="F14" s="291" t="s">
        <v>246</v>
      </c>
    </row>
    <row r="15" spans="2:7">
      <c r="B15" s="81" t="s">
        <v>9</v>
      </c>
      <c r="C15" s="292">
        <f>+SUM(C16:C18)</f>
        <v>1</v>
      </c>
      <c r="D15" s="292">
        <f t="shared" ref="D15:F15" si="2">+SUM(D16:D18)</f>
        <v>1</v>
      </c>
      <c r="E15" s="292">
        <f t="shared" si="2"/>
        <v>1</v>
      </c>
      <c r="F15" s="292">
        <f t="shared" si="2"/>
        <v>1</v>
      </c>
    </row>
    <row r="16" spans="2:7">
      <c r="B16" s="81" t="s">
        <v>85</v>
      </c>
      <c r="C16" s="84">
        <f>+C7/$C$6</f>
        <v>0.91877954447786847</v>
      </c>
      <c r="D16" s="85">
        <f>+D7/$D$6</f>
        <v>0.83548983364140483</v>
      </c>
      <c r="E16" s="85">
        <f>+E7/$E$6</f>
        <v>0.95908699397071495</v>
      </c>
      <c r="F16" s="85">
        <f>+F7/$F$6</f>
        <v>0.91600000000000004</v>
      </c>
    </row>
    <row r="17" spans="2:14">
      <c r="B17" s="81" t="s">
        <v>86</v>
      </c>
      <c r="C17" s="84">
        <f>+C8/$C$6</f>
        <v>7.00472711645896E-2</v>
      </c>
      <c r="D17" s="84">
        <f>+D8/$D$6</f>
        <v>0.13955637707948243</v>
      </c>
      <c r="E17" s="84">
        <f>+E8/$E$6</f>
        <v>3.1007751937984496E-2</v>
      </c>
      <c r="F17" s="84">
        <f>+F8/$F$6</f>
        <v>8.2400000000000001E-2</v>
      </c>
    </row>
    <row r="18" spans="2:14">
      <c r="B18" s="81" t="s">
        <v>87</v>
      </c>
      <c r="C18" s="84">
        <f>+C9/$C$6</f>
        <v>1.11731843575419E-2</v>
      </c>
      <c r="D18" s="84">
        <f>+D9/$D$6</f>
        <v>2.4953789279112754E-2</v>
      </c>
      <c r="E18" s="84">
        <f>+E9/$E$6</f>
        <v>9.905254091300603E-3</v>
      </c>
      <c r="F18" s="84">
        <f>+F9/$F$6</f>
        <v>1.6000000000000001E-3</v>
      </c>
    </row>
    <row r="22" spans="2:14" ht="8.25" customHeight="1"/>
    <row r="23" spans="2:14" ht="23.25" customHeight="1">
      <c r="I23" s="628"/>
      <c r="J23" s="628"/>
      <c r="K23" s="628"/>
      <c r="L23" s="628"/>
      <c r="M23" s="628"/>
      <c r="N23" s="628"/>
    </row>
    <row r="38" spans="2:10" ht="24.75" customHeight="1">
      <c r="B38" s="618"/>
      <c r="C38" s="618"/>
      <c r="D38" s="618"/>
      <c r="E38" s="618"/>
      <c r="F38" s="618"/>
    </row>
    <row r="43" spans="2:10">
      <c r="B43" s="293"/>
      <c r="C43" s="87"/>
      <c r="D43" s="294"/>
      <c r="E43" s="87"/>
      <c r="F43" s="87"/>
      <c r="G43" s="87"/>
      <c r="H43" s="295"/>
      <c r="I43" s="255"/>
      <c r="J43" s="255"/>
    </row>
    <row r="44" spans="2:10">
      <c r="B44" s="87"/>
      <c r="C44" s="87"/>
      <c r="D44" s="296"/>
      <c r="E44" s="296"/>
      <c r="F44" s="296"/>
      <c r="G44" s="296"/>
      <c r="H44" s="295"/>
      <c r="I44" s="297"/>
      <c r="J44" s="298"/>
    </row>
    <row r="45" spans="2:10">
      <c r="B45" s="87"/>
      <c r="C45" s="87"/>
      <c r="D45" s="296"/>
      <c r="E45" s="296"/>
      <c r="F45" s="296"/>
      <c r="G45" s="296"/>
      <c r="H45" s="295"/>
      <c r="I45" s="299"/>
      <c r="J45" s="300"/>
    </row>
    <row r="46" spans="2:10">
      <c r="B46" s="301"/>
      <c r="C46" s="302"/>
      <c r="D46" s="95"/>
      <c r="E46" s="95"/>
      <c r="F46" s="95"/>
      <c r="G46" s="95"/>
      <c r="H46" s="295"/>
      <c r="I46" s="299"/>
      <c r="J46" s="300"/>
    </row>
    <row r="47" spans="2:10">
      <c r="B47" s="87"/>
      <c r="C47" s="302"/>
      <c r="D47" s="95"/>
      <c r="E47" s="95"/>
      <c r="F47" s="95"/>
      <c r="G47" s="95"/>
      <c r="H47" s="295"/>
      <c r="I47" s="299"/>
      <c r="J47" s="303"/>
    </row>
    <row r="48" spans="2:10">
      <c r="B48" s="87"/>
      <c r="C48" s="302"/>
      <c r="D48" s="95"/>
      <c r="E48" s="95"/>
      <c r="F48" s="95"/>
      <c r="G48" s="95"/>
      <c r="H48" s="295"/>
      <c r="I48" s="255"/>
      <c r="J48" s="255"/>
    </row>
    <row r="49" spans="2:10">
      <c r="B49" s="87"/>
      <c r="C49" s="302"/>
      <c r="D49" s="95"/>
      <c r="E49" s="95"/>
      <c r="F49" s="95"/>
      <c r="G49" s="95"/>
      <c r="H49" s="295"/>
      <c r="I49" s="255"/>
      <c r="J49" s="255"/>
    </row>
    <row r="50" spans="2:10">
      <c r="B50" s="255"/>
      <c r="C50" s="255"/>
      <c r="D50" s="304"/>
      <c r="E50" s="305"/>
      <c r="F50" s="305"/>
      <c r="G50" s="305"/>
      <c r="H50" s="255"/>
      <c r="I50" s="255"/>
      <c r="J50" s="255"/>
    </row>
    <row r="51" spans="2:10">
      <c r="B51" s="255"/>
      <c r="C51" s="255"/>
      <c r="D51" s="304"/>
      <c r="E51" s="304"/>
      <c r="F51" s="304"/>
      <c r="G51" s="304"/>
      <c r="H51" s="255"/>
      <c r="I51" s="255"/>
      <c r="J51" s="255"/>
    </row>
    <row r="52" spans="2:10">
      <c r="B52" s="255"/>
      <c r="C52" s="255"/>
      <c r="D52" s="255"/>
      <c r="E52" s="255"/>
      <c r="F52" s="255"/>
      <c r="G52" s="255"/>
      <c r="H52" s="255"/>
      <c r="I52" s="255"/>
      <c r="J52" s="255"/>
    </row>
    <row r="53" spans="2:10">
      <c r="B53" s="255"/>
      <c r="C53" s="255"/>
      <c r="D53" s="255"/>
      <c r="E53" s="255"/>
      <c r="F53" s="255"/>
      <c r="G53" s="255"/>
      <c r="H53" s="255"/>
      <c r="I53" s="255"/>
      <c r="J53" s="255"/>
    </row>
    <row r="54" spans="2:10">
      <c r="B54" s="255"/>
      <c r="C54" s="255"/>
      <c r="D54" s="255"/>
      <c r="E54" s="255"/>
      <c r="F54" s="255"/>
      <c r="G54" s="255"/>
      <c r="H54" s="255"/>
      <c r="I54" s="255"/>
      <c r="J54" s="255"/>
    </row>
  </sheetData>
  <mergeCells count="8">
    <mergeCell ref="I23:N23"/>
    <mergeCell ref="B38:F38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B1:N79"/>
  <sheetViews>
    <sheetView showGridLines="0" workbookViewId="0">
      <selection activeCell="E29" sqref="E29"/>
    </sheetView>
  </sheetViews>
  <sheetFormatPr baseColWidth="10" defaultRowHeight="15"/>
  <cols>
    <col min="2" max="2" width="17.85546875" style="53" customWidth="1"/>
    <col min="3" max="3" width="13" style="53" customWidth="1"/>
    <col min="4" max="6" width="13.5703125" customWidth="1"/>
  </cols>
  <sheetData>
    <row r="1" spans="2:8">
      <c r="B1" s="615" t="s">
        <v>428</v>
      </c>
      <c r="C1" s="615"/>
      <c r="D1" s="615"/>
      <c r="E1" s="615"/>
      <c r="F1" s="615"/>
    </row>
    <row r="2" spans="2:8">
      <c r="B2" s="619" t="s">
        <v>251</v>
      </c>
      <c r="C2" s="619"/>
      <c r="D2" s="619"/>
      <c r="E2" s="619"/>
      <c r="F2" s="619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713" t="s">
        <v>89</v>
      </c>
      <c r="C4" s="715" t="s">
        <v>9</v>
      </c>
      <c r="D4" s="739" t="s">
        <v>6</v>
      </c>
      <c r="E4" s="718"/>
      <c r="F4" s="719"/>
      <c r="H4" s="102"/>
    </row>
    <row r="5" spans="2:8" ht="15.75" thickBot="1">
      <c r="B5" s="714"/>
      <c r="C5" s="716"/>
      <c r="D5" s="284" t="s">
        <v>247</v>
      </c>
      <c r="E5" s="284" t="s">
        <v>245</v>
      </c>
      <c r="F5" s="284" t="s">
        <v>246</v>
      </c>
      <c r="H5" s="102"/>
    </row>
    <row r="6" spans="2:8" ht="16.5" customHeight="1">
      <c r="B6" s="67" t="s">
        <v>9</v>
      </c>
      <c r="C6" s="103">
        <v>4654</v>
      </c>
      <c r="D6" s="149">
        <v>1082</v>
      </c>
      <c r="E6" s="103">
        <v>2322</v>
      </c>
      <c r="F6" s="104">
        <v>1250</v>
      </c>
      <c r="H6" s="102"/>
    </row>
    <row r="7" spans="2:8" ht="18.75" customHeight="1">
      <c r="B7" s="68" t="s">
        <v>90</v>
      </c>
      <c r="C7" s="106">
        <v>3060</v>
      </c>
      <c r="D7" s="106">
        <v>690</v>
      </c>
      <c r="E7" s="106">
        <v>1501</v>
      </c>
      <c r="F7" s="107">
        <v>869</v>
      </c>
      <c r="H7" s="102"/>
    </row>
    <row r="8" spans="2:8" ht="18.75" customHeight="1">
      <c r="B8" s="68" t="s">
        <v>91</v>
      </c>
      <c r="C8" s="106">
        <v>870</v>
      </c>
      <c r="D8" s="306">
        <v>207</v>
      </c>
      <c r="E8" s="306">
        <v>503</v>
      </c>
      <c r="F8" s="307">
        <v>160</v>
      </c>
      <c r="H8" s="102"/>
    </row>
    <row r="9" spans="2:8" ht="18.75" customHeight="1">
      <c r="B9" s="68" t="s">
        <v>92</v>
      </c>
      <c r="C9" s="106">
        <v>291</v>
      </c>
      <c r="D9" s="306">
        <v>79</v>
      </c>
      <c r="E9" s="306">
        <v>107</v>
      </c>
      <c r="F9" s="307">
        <v>105</v>
      </c>
      <c r="H9" s="102"/>
    </row>
    <row r="10" spans="2:8" ht="18.75" customHeight="1">
      <c r="B10" s="68" t="s">
        <v>93</v>
      </c>
      <c r="C10" s="106">
        <v>48</v>
      </c>
      <c r="D10" s="306">
        <v>26</v>
      </c>
      <c r="E10" s="306">
        <v>7</v>
      </c>
      <c r="F10" s="307">
        <v>15</v>
      </c>
      <c r="H10" s="102"/>
    </row>
    <row r="11" spans="2:8" ht="18.75" customHeight="1">
      <c r="B11" s="68" t="s">
        <v>94</v>
      </c>
      <c r="C11" s="106">
        <v>8</v>
      </c>
      <c r="D11" s="306">
        <v>3</v>
      </c>
      <c r="E11" s="306">
        <v>3</v>
      </c>
      <c r="F11" s="307">
        <v>2</v>
      </c>
      <c r="H11" s="102"/>
    </row>
    <row r="12" spans="2:8" ht="18.75" customHeight="1">
      <c r="B12" s="68" t="s">
        <v>95</v>
      </c>
      <c r="C12" s="106">
        <v>26</v>
      </c>
      <c r="D12" s="306">
        <v>8</v>
      </c>
      <c r="E12" s="306">
        <v>15</v>
      </c>
      <c r="F12" s="307">
        <v>3</v>
      </c>
      <c r="H12" s="102"/>
    </row>
    <row r="13" spans="2:8" ht="18.75" customHeight="1">
      <c r="B13" s="68" t="s">
        <v>96</v>
      </c>
      <c r="C13" s="106">
        <v>12</v>
      </c>
      <c r="D13" s="306">
        <v>1</v>
      </c>
      <c r="E13" s="306">
        <v>9</v>
      </c>
      <c r="F13" s="307">
        <v>2</v>
      </c>
      <c r="H13" s="102"/>
    </row>
    <row r="14" spans="2:8" ht="18.75" customHeight="1">
      <c r="B14" s="68" t="s">
        <v>97</v>
      </c>
      <c r="C14" s="308">
        <v>3</v>
      </c>
      <c r="D14" s="306">
        <v>1</v>
      </c>
      <c r="E14" s="306">
        <v>2</v>
      </c>
      <c r="F14" s="307">
        <v>0</v>
      </c>
      <c r="H14" s="102"/>
    </row>
    <row r="15" spans="2:8" ht="18.75" customHeight="1">
      <c r="B15" s="68" t="s">
        <v>98</v>
      </c>
      <c r="C15" s="106">
        <v>0</v>
      </c>
      <c r="D15" s="106">
        <v>0</v>
      </c>
      <c r="E15" s="106">
        <v>0</v>
      </c>
      <c r="F15" s="107">
        <v>0</v>
      </c>
      <c r="H15" s="102"/>
    </row>
    <row r="16" spans="2:8" ht="18.75" customHeight="1">
      <c r="B16" s="68" t="s">
        <v>99</v>
      </c>
      <c r="C16" s="106">
        <v>1</v>
      </c>
      <c r="D16" s="106">
        <v>1</v>
      </c>
      <c r="E16" s="106">
        <v>0</v>
      </c>
      <c r="F16" s="107">
        <v>0</v>
      </c>
      <c r="H16" s="102"/>
    </row>
    <row r="17" spans="2:14" ht="15.75" thickBot="1">
      <c r="B17" s="71" t="s">
        <v>81</v>
      </c>
      <c r="C17" s="109">
        <f>+D17+E17+F17</f>
        <v>335</v>
      </c>
      <c r="D17" s="109">
        <v>66</v>
      </c>
      <c r="E17" s="109">
        <v>175</v>
      </c>
      <c r="F17" s="110">
        <v>94</v>
      </c>
      <c r="G17" s="76"/>
      <c r="H17" s="102"/>
    </row>
    <row r="18" spans="2:14" ht="9" customHeight="1">
      <c r="H18" s="102"/>
    </row>
    <row r="19" spans="2:14" ht="24.75" customHeight="1">
      <c r="B19" s="618" t="s">
        <v>82</v>
      </c>
      <c r="C19" s="618"/>
      <c r="D19" s="618"/>
      <c r="E19" s="618"/>
      <c r="F19" s="618"/>
    </row>
    <row r="22" spans="2:14" ht="15.75" thickBot="1"/>
    <row r="23" spans="2:14">
      <c r="B23" s="629" t="s">
        <v>89</v>
      </c>
      <c r="C23" s="631" t="s">
        <v>9</v>
      </c>
    </row>
    <row r="24" spans="2:14">
      <c r="B24" s="630"/>
      <c r="C24" s="632"/>
    </row>
    <row r="25" spans="2:14">
      <c r="B25" s="111" t="s">
        <v>9</v>
      </c>
      <c r="C25" s="112">
        <f>+C6/$C$6</f>
        <v>1</v>
      </c>
    </row>
    <row r="26" spans="2:14">
      <c r="B26" s="113" t="s">
        <v>81</v>
      </c>
      <c r="C26" s="114">
        <v>7.1981091534164154E-2</v>
      </c>
    </row>
    <row r="27" spans="2:14">
      <c r="B27" s="113" t="s">
        <v>99</v>
      </c>
      <c r="C27" s="114">
        <v>2.1486892995272884E-4</v>
      </c>
    </row>
    <row r="28" spans="2:14">
      <c r="B28" s="113" t="s">
        <v>98</v>
      </c>
      <c r="C28" s="114">
        <v>0</v>
      </c>
    </row>
    <row r="29" spans="2:14">
      <c r="B29" s="113" t="s">
        <v>97</v>
      </c>
      <c r="C29" s="114">
        <v>6.4460678985818649E-4</v>
      </c>
    </row>
    <row r="30" spans="2:14">
      <c r="B30" s="113" t="s">
        <v>96</v>
      </c>
      <c r="C30" s="114">
        <v>2.578427159432746E-3</v>
      </c>
    </row>
    <row r="31" spans="2:14" ht="17.25" customHeight="1">
      <c r="B31" s="113" t="s">
        <v>95</v>
      </c>
      <c r="C31" s="114">
        <v>5.5865921787709499E-3</v>
      </c>
      <c r="I31" s="618" t="s">
        <v>82</v>
      </c>
      <c r="J31" s="618"/>
      <c r="K31" s="618"/>
      <c r="L31" s="618"/>
      <c r="M31" s="618"/>
      <c r="N31" s="618"/>
    </row>
    <row r="32" spans="2:14">
      <c r="B32" s="113" t="s">
        <v>94</v>
      </c>
      <c r="C32" s="114">
        <v>1.7189514396218307E-3</v>
      </c>
    </row>
    <row r="33" spans="2:3">
      <c r="B33" s="113" t="s">
        <v>93</v>
      </c>
      <c r="C33" s="114">
        <v>1.0313708637730984E-2</v>
      </c>
    </row>
    <row r="34" spans="2:3">
      <c r="B34" s="113" t="s">
        <v>92</v>
      </c>
      <c r="C34" s="114">
        <v>6.2526858616244088E-2</v>
      </c>
    </row>
    <row r="35" spans="2:3">
      <c r="B35" s="113" t="s">
        <v>91</v>
      </c>
      <c r="C35" s="114">
        <v>0.18693596905887408</v>
      </c>
    </row>
    <row r="36" spans="2:3">
      <c r="B36" s="113" t="s">
        <v>90</v>
      </c>
      <c r="C36" s="114">
        <v>0.65749892565535029</v>
      </c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9">
      <c r="B49"/>
      <c r="C49"/>
    </row>
    <row r="50" spans="2:9">
      <c r="B50"/>
      <c r="C50"/>
    </row>
    <row r="51" spans="2:9">
      <c r="B51"/>
      <c r="C51"/>
      <c r="I51" s="75"/>
    </row>
    <row r="52" spans="2:9">
      <c r="B52"/>
      <c r="C52"/>
    </row>
    <row r="53" spans="2:9">
      <c r="B53"/>
      <c r="C53"/>
    </row>
    <row r="54" spans="2:9">
      <c r="B54"/>
      <c r="C54"/>
    </row>
    <row r="55" spans="2:9">
      <c r="B55"/>
      <c r="C55"/>
    </row>
    <row r="56" spans="2:9">
      <c r="B56"/>
      <c r="C56"/>
    </row>
    <row r="57" spans="2:9">
      <c r="B57"/>
      <c r="C57"/>
    </row>
    <row r="58" spans="2:9">
      <c r="B58"/>
      <c r="C58"/>
    </row>
    <row r="59" spans="2:9">
      <c r="B59"/>
      <c r="C59"/>
    </row>
    <row r="60" spans="2:9">
      <c r="B60"/>
      <c r="C60"/>
    </row>
    <row r="61" spans="2:9" ht="15" customHeight="1">
      <c r="B61"/>
      <c r="C61"/>
    </row>
    <row r="62" spans="2:9">
      <c r="B62"/>
      <c r="C62"/>
    </row>
    <row r="63" spans="2:9">
      <c r="B63"/>
      <c r="C63"/>
    </row>
    <row r="64" spans="2:9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</sheetData>
  <mergeCells count="10">
    <mergeCell ref="I31:N31"/>
    <mergeCell ref="B1:F1"/>
    <mergeCell ref="B2:F2"/>
    <mergeCell ref="B3:G3"/>
    <mergeCell ref="B4:B5"/>
    <mergeCell ref="C4:C5"/>
    <mergeCell ref="D4:F4"/>
    <mergeCell ref="B19:F19"/>
    <mergeCell ref="B23:B24"/>
    <mergeCell ref="C23:C24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E7:M8"/>
  <sheetViews>
    <sheetView workbookViewId="0">
      <selection activeCell="L11" sqref="L11"/>
    </sheetView>
  </sheetViews>
  <sheetFormatPr baseColWidth="10" defaultRowHeight="15"/>
  <cols>
    <col min="1" max="16384" width="11.42578125" style="1"/>
  </cols>
  <sheetData>
    <row r="7" spans="5:13" ht="59.25">
      <c r="E7" s="124"/>
      <c r="F7" s="613" t="s">
        <v>4</v>
      </c>
      <c r="G7" s="613"/>
      <c r="H7" s="613"/>
      <c r="I7" s="613"/>
      <c r="J7" s="613"/>
      <c r="K7" s="613"/>
      <c r="L7" s="613"/>
    </row>
    <row r="8" spans="5:13" ht="59.25">
      <c r="F8" s="124"/>
      <c r="G8" s="124"/>
      <c r="H8" s="124" t="s">
        <v>221</v>
      </c>
      <c r="I8" s="124"/>
      <c r="J8" s="124"/>
      <c r="K8" s="124"/>
      <c r="L8" s="124"/>
      <c r="M8" s="124"/>
    </row>
  </sheetData>
  <mergeCells count="1">
    <mergeCell ref="F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O51"/>
  <sheetViews>
    <sheetView showGridLines="0" workbookViewId="0">
      <selection activeCell="H22" sqref="H22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8">
      <c r="B1" s="615" t="s">
        <v>121</v>
      </c>
      <c r="C1" s="615"/>
      <c r="D1" s="615"/>
      <c r="E1" s="615"/>
      <c r="F1" s="615"/>
      <c r="G1" s="615"/>
    </row>
    <row r="2" spans="2:8">
      <c r="B2" s="619" t="s">
        <v>83</v>
      </c>
      <c r="C2" s="619"/>
      <c r="D2" s="619"/>
      <c r="E2" s="619"/>
      <c r="F2" s="619"/>
      <c r="G2" s="619"/>
    </row>
    <row r="3" spans="2:8" ht="15.75" thickBot="1"/>
    <row r="4" spans="2:8" ht="15.75" thickBot="1">
      <c r="B4" s="620" t="s">
        <v>84</v>
      </c>
      <c r="C4" s="622" t="s">
        <v>9</v>
      </c>
      <c r="D4" s="624" t="s">
        <v>6</v>
      </c>
      <c r="E4" s="625"/>
      <c r="F4" s="626"/>
      <c r="G4" s="627"/>
      <c r="H4" s="66"/>
    </row>
    <row r="5" spans="2:8" ht="24.75" thickBot="1">
      <c r="B5" s="621"/>
      <c r="C5" s="623"/>
      <c r="D5" s="40" t="s">
        <v>10</v>
      </c>
      <c r="E5" s="40" t="s">
        <v>12</v>
      </c>
      <c r="F5" s="40" t="s">
        <v>11</v>
      </c>
      <c r="G5" s="40" t="s">
        <v>13</v>
      </c>
      <c r="H5" s="66"/>
    </row>
    <row r="6" spans="2:8">
      <c r="B6" s="67" t="s">
        <v>9</v>
      </c>
      <c r="C6" s="42">
        <f>+SUM(C7:C9)</f>
        <v>10286.999999999998</v>
      </c>
      <c r="D6" s="42">
        <f t="shared" ref="D6:G6" si="0">+SUM(D7:D9)</f>
        <v>9161</v>
      </c>
      <c r="E6" s="42">
        <f t="shared" si="0"/>
        <v>264</v>
      </c>
      <c r="F6" s="42">
        <f t="shared" si="0"/>
        <v>696</v>
      </c>
      <c r="G6" s="43">
        <f t="shared" si="0"/>
        <v>166</v>
      </c>
      <c r="H6" s="66"/>
    </row>
    <row r="7" spans="2:8" ht="15.75" customHeight="1">
      <c r="B7" s="68" t="s">
        <v>85</v>
      </c>
      <c r="C7" s="69">
        <f>+SUM(D7:G7)</f>
        <v>9001.3193777452998</v>
      </c>
      <c r="D7" s="69">
        <v>7978.7405738155439</v>
      </c>
      <c r="E7" s="69">
        <v>248.94296577946767</v>
      </c>
      <c r="F7" s="69">
        <v>632.63583815028903</v>
      </c>
      <c r="G7" s="70">
        <v>141</v>
      </c>
      <c r="H7" s="66"/>
    </row>
    <row r="8" spans="2:8">
      <c r="B8" s="68" t="s">
        <v>86</v>
      </c>
      <c r="C8" s="69">
        <f t="shared" ref="C8:C9" si="1">+SUM(D8:G8)</f>
        <v>1064.2050403339151</v>
      </c>
      <c r="D8" s="69">
        <v>982.86643948554467</v>
      </c>
      <c r="E8" s="69">
        <v>10.038022813688213</v>
      </c>
      <c r="F8" s="69">
        <v>52.300578034682083</v>
      </c>
      <c r="G8" s="70">
        <v>19</v>
      </c>
      <c r="H8" s="66"/>
    </row>
    <row r="9" spans="2:8" ht="15.75" thickBot="1">
      <c r="B9" s="71" t="s">
        <v>87</v>
      </c>
      <c r="C9" s="72">
        <f t="shared" si="1"/>
        <v>221.47558192078472</v>
      </c>
      <c r="D9" s="72">
        <v>199.39298669891173</v>
      </c>
      <c r="E9" s="72">
        <v>5.0190114068441067</v>
      </c>
      <c r="F9" s="72">
        <v>11.063583815028903</v>
      </c>
      <c r="G9" s="73">
        <v>6</v>
      </c>
      <c r="H9" s="66"/>
    </row>
    <row r="10" spans="2:8" ht="8.25" customHeight="1"/>
    <row r="11" spans="2:8" ht="22.5" customHeight="1">
      <c r="B11" s="628"/>
      <c r="C11" s="628"/>
      <c r="D11" s="628"/>
      <c r="E11" s="628"/>
      <c r="F11" s="628"/>
      <c r="G11" s="628"/>
    </row>
    <row r="12" spans="2:8">
      <c r="B12" s="75"/>
      <c r="C12" s="76"/>
      <c r="D12" s="76"/>
      <c r="E12" s="76"/>
      <c r="F12" s="76"/>
      <c r="G12" s="76"/>
    </row>
    <row r="13" spans="2:8" ht="15.75" thickBot="1">
      <c r="B13" s="75"/>
    </row>
    <row r="14" spans="2:8" ht="24.75" thickBot="1">
      <c r="B14" s="77"/>
      <c r="C14" s="78" t="s">
        <v>9</v>
      </c>
      <c r="D14" s="79" t="s">
        <v>10</v>
      </c>
      <c r="E14" s="79" t="s">
        <v>12</v>
      </c>
      <c r="F14" s="79" t="s">
        <v>11</v>
      </c>
      <c r="G14" s="80" t="s">
        <v>13</v>
      </c>
    </row>
    <row r="15" spans="2:8">
      <c r="B15" s="81" t="s">
        <v>9</v>
      </c>
      <c r="C15" s="82">
        <f>+SUM(C16:C18)</f>
        <v>1.0000000000000002</v>
      </c>
      <c r="D15" s="82">
        <f t="shared" ref="D15:G15" si="2">+SUM(D16:D18)</f>
        <v>1</v>
      </c>
      <c r="E15" s="82">
        <f t="shared" si="2"/>
        <v>1</v>
      </c>
      <c r="F15" s="82">
        <f t="shared" si="2"/>
        <v>1</v>
      </c>
      <c r="G15" s="83">
        <f t="shared" si="2"/>
        <v>1</v>
      </c>
    </row>
    <row r="16" spans="2:8">
      <c r="B16" s="81" t="s">
        <v>85</v>
      </c>
      <c r="C16" s="84">
        <f>+C7/$C$6</f>
        <v>0.87501889547441447</v>
      </c>
      <c r="D16" s="84">
        <f>+D7/$D$6</f>
        <v>0.87094646586786861</v>
      </c>
      <c r="E16" s="84">
        <f>+E7/$E$6</f>
        <v>0.94296577946768056</v>
      </c>
      <c r="F16" s="84">
        <f>F7/$F$6</f>
        <v>0.90895953757225434</v>
      </c>
      <c r="G16" s="85">
        <f>+G7/$G$6</f>
        <v>0.8493975903614458</v>
      </c>
    </row>
    <row r="17" spans="2:15">
      <c r="B17" s="81" t="s">
        <v>86</v>
      </c>
      <c r="C17" s="84">
        <f>+C8/$C$6</f>
        <v>0.10345144749041657</v>
      </c>
      <c r="D17" s="84">
        <f>+D8/$D$6</f>
        <v>0.1072881169616357</v>
      </c>
      <c r="E17" s="84">
        <f>+E8/$E$6</f>
        <v>3.8022813688212927E-2</v>
      </c>
      <c r="F17" s="84">
        <f>F8/$F$6</f>
        <v>7.5144508670520235E-2</v>
      </c>
      <c r="G17" s="84">
        <f>+G8/$G$6</f>
        <v>0.1144578313253012</v>
      </c>
    </row>
    <row r="18" spans="2:15">
      <c r="B18" s="81" t="s">
        <v>87</v>
      </c>
      <c r="C18" s="84">
        <f>+C9/$C$6</f>
        <v>2.1529657035169122E-2</v>
      </c>
      <c r="D18" s="84">
        <f>+D9/$D$6</f>
        <v>2.1765417170495769E-2</v>
      </c>
      <c r="E18" s="84">
        <f>+E9/$E$6</f>
        <v>1.9011406844106463E-2</v>
      </c>
      <c r="F18" s="84">
        <f>F9/$F$6</f>
        <v>1.5895953757225436E-2</v>
      </c>
      <c r="G18" s="84">
        <f>+G9/$G$6</f>
        <v>3.614457831325301E-2</v>
      </c>
    </row>
    <row r="22" spans="2:15" ht="8.25" customHeight="1"/>
    <row r="23" spans="2:15" ht="23.25" customHeight="1">
      <c r="J23" s="628"/>
      <c r="K23" s="628"/>
      <c r="L23" s="628"/>
      <c r="M23" s="628"/>
      <c r="N23" s="628"/>
      <c r="O23" s="628"/>
    </row>
    <row r="38" spans="2:14" ht="24.75" customHeight="1">
      <c r="B38" s="618"/>
      <c r="C38" s="618"/>
      <c r="D38" s="618"/>
      <c r="E38" s="618"/>
      <c r="F38" s="618"/>
      <c r="G38" s="618"/>
    </row>
    <row r="40" spans="2:14">
      <c r="H40" s="11"/>
      <c r="I40" s="11"/>
      <c r="J40" s="11"/>
      <c r="K40" s="11"/>
      <c r="L40" s="11"/>
      <c r="M40" s="11"/>
      <c r="N40" s="11"/>
    </row>
    <row r="41" spans="2:14">
      <c r="B41" s="11"/>
      <c r="C41" s="11"/>
      <c r="D41" s="11"/>
      <c r="E41" s="11"/>
      <c r="F41" s="11"/>
      <c r="G41" s="11"/>
      <c r="H41" s="86"/>
      <c r="I41" s="87"/>
      <c r="J41" s="88"/>
      <c r="K41" s="87"/>
      <c r="L41" s="87"/>
      <c r="M41" s="87"/>
      <c r="N41" s="87"/>
    </row>
    <row r="42" spans="2:14">
      <c r="B42" s="86"/>
      <c r="C42" s="87"/>
      <c r="D42" s="88"/>
      <c r="E42" s="87"/>
      <c r="F42" s="87"/>
      <c r="G42" s="87"/>
      <c r="H42" s="87"/>
      <c r="I42" s="87"/>
      <c r="J42" s="89"/>
      <c r="K42" s="89"/>
      <c r="L42" s="89"/>
      <c r="M42" s="89"/>
      <c r="N42" s="89"/>
    </row>
    <row r="43" spans="2:14">
      <c r="B43" s="87"/>
      <c r="C43" s="87"/>
      <c r="D43" s="89"/>
      <c r="E43" s="89"/>
      <c r="F43" s="89"/>
      <c r="G43" s="89"/>
      <c r="H43" s="89"/>
      <c r="I43" s="87"/>
      <c r="J43" s="90"/>
      <c r="K43" s="91"/>
      <c r="L43" s="89"/>
      <c r="M43" s="89"/>
      <c r="N43" s="89"/>
    </row>
    <row r="44" spans="2:14">
      <c r="B44" s="87"/>
      <c r="C44" s="87"/>
      <c r="D44" s="89"/>
      <c r="E44" s="89"/>
      <c r="F44" s="89"/>
      <c r="G44" s="89"/>
      <c r="H44" s="89"/>
      <c r="I44" s="92"/>
      <c r="J44" s="93"/>
      <c r="K44" s="94"/>
      <c r="L44" s="95"/>
      <c r="M44" s="95"/>
      <c r="N44" s="95"/>
    </row>
    <row r="45" spans="2:14">
      <c r="B45" s="96"/>
      <c r="C45" s="92"/>
      <c r="D45" s="95"/>
      <c r="E45" s="95"/>
      <c r="F45" s="95"/>
      <c r="G45" s="95"/>
      <c r="H45" s="95"/>
      <c r="I45" s="92"/>
      <c r="J45" s="93"/>
      <c r="K45" s="94"/>
      <c r="L45" s="95"/>
      <c r="M45" s="95"/>
      <c r="N45" s="95"/>
    </row>
    <row r="46" spans="2:14">
      <c r="B46" s="87"/>
      <c r="C46" s="92"/>
      <c r="D46" s="95"/>
      <c r="E46" s="95"/>
      <c r="F46" s="95"/>
      <c r="G46" s="95"/>
      <c r="H46" s="95"/>
      <c r="I46" s="92"/>
      <c r="J46" s="93"/>
      <c r="K46" s="94"/>
      <c r="L46" s="95"/>
      <c r="M46" s="95"/>
      <c r="N46" s="95"/>
    </row>
    <row r="47" spans="2:14">
      <c r="B47" s="87"/>
      <c r="C47" s="92"/>
      <c r="D47" s="95"/>
      <c r="E47" s="95"/>
      <c r="F47" s="95"/>
      <c r="G47" s="95"/>
      <c r="H47" s="95"/>
      <c r="I47" s="92"/>
      <c r="J47" s="93"/>
      <c r="K47" s="97"/>
      <c r="L47" s="95"/>
      <c r="M47" s="95"/>
      <c r="N47" s="95"/>
    </row>
    <row r="48" spans="2:14">
      <c r="B48" s="87"/>
      <c r="C48" s="92"/>
      <c r="D48" s="95"/>
      <c r="E48" s="95"/>
      <c r="F48" s="95"/>
      <c r="G48" s="95"/>
      <c r="H48" s="95"/>
      <c r="I48" s="11"/>
      <c r="J48" s="11"/>
      <c r="K48" s="11"/>
      <c r="L48" s="11"/>
      <c r="M48" s="11"/>
      <c r="N48" s="98"/>
    </row>
    <row r="49" spans="2:14">
      <c r="B49" s="11"/>
      <c r="C49" s="11"/>
      <c r="D49" s="99"/>
      <c r="E49" s="99"/>
      <c r="F49" s="99"/>
      <c r="G49" s="99"/>
      <c r="H49" s="99"/>
      <c r="I49" s="11"/>
      <c r="J49" s="100"/>
      <c r="K49" s="100"/>
      <c r="L49" s="100"/>
      <c r="M49" s="100"/>
      <c r="N49" s="100"/>
    </row>
    <row r="50" spans="2:14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14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</sheetData>
  <mergeCells count="8">
    <mergeCell ref="J23:O23"/>
    <mergeCell ref="B38:G38"/>
    <mergeCell ref="B1:G1"/>
    <mergeCell ref="B2:G2"/>
    <mergeCell ref="B4:B5"/>
    <mergeCell ref="C4:C5"/>
    <mergeCell ref="D4:G4"/>
    <mergeCell ref="B11:G1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B2:M13"/>
  <sheetViews>
    <sheetView showGridLines="0" workbookViewId="0">
      <selection activeCell="E5" sqref="E5"/>
    </sheetView>
  </sheetViews>
  <sheetFormatPr baseColWidth="10" defaultColWidth="11.42578125" defaultRowHeight="15"/>
  <cols>
    <col min="2" max="2" width="25.140625" customWidth="1"/>
    <col min="3" max="5" width="18.28515625" customWidth="1"/>
  </cols>
  <sheetData>
    <row r="2" spans="2:13">
      <c r="B2" s="615" t="s">
        <v>429</v>
      </c>
      <c r="C2" s="615"/>
      <c r="D2" s="615"/>
    </row>
    <row r="3" spans="2:13">
      <c r="B3" s="619" t="s">
        <v>252</v>
      </c>
      <c r="C3" s="619"/>
      <c r="D3" s="619"/>
    </row>
    <row r="4" spans="2:13" ht="15.75" thickBot="1">
      <c r="B4" s="9"/>
      <c r="C4" s="9"/>
      <c r="D4" s="9"/>
      <c r="E4" s="10"/>
    </row>
    <row r="5" spans="2:13" ht="15.75" thickBot="1">
      <c r="B5" s="264" t="s">
        <v>6</v>
      </c>
      <c r="C5" s="309" t="s">
        <v>7</v>
      </c>
      <c r="D5" s="310" t="s">
        <v>8</v>
      </c>
      <c r="E5" s="10"/>
      <c r="M5" s="311"/>
    </row>
    <row r="6" spans="2:13" ht="19.5" customHeight="1">
      <c r="B6" s="128" t="s">
        <v>9</v>
      </c>
      <c r="C6" s="129">
        <f>+SUM(C7:C9)</f>
        <v>6675.881355932217</v>
      </c>
      <c r="D6" s="130">
        <f>+SUM(D7:D9)</f>
        <v>0.99999999999999989</v>
      </c>
      <c r="M6" s="311"/>
    </row>
    <row r="7" spans="2:13" ht="19.5" customHeight="1">
      <c r="B7" s="131" t="s">
        <v>221</v>
      </c>
      <c r="C7" s="132">
        <v>3397</v>
      </c>
      <c r="D7" s="133">
        <f>C7/$C$6</f>
        <v>0.50884667040725806</v>
      </c>
      <c r="M7" s="311"/>
    </row>
    <row r="8" spans="2:13" ht="19.5" customHeight="1">
      <c r="B8" s="239" t="s">
        <v>253</v>
      </c>
      <c r="C8" s="240">
        <v>1897.5593220339035</v>
      </c>
      <c r="D8" s="241">
        <f>C8/$C$6</f>
        <v>0.28424101940453511</v>
      </c>
      <c r="M8" s="311"/>
    </row>
    <row r="9" spans="2:13" ht="15.75" thickBot="1">
      <c r="B9" s="134" t="s">
        <v>254</v>
      </c>
      <c r="C9" s="135">
        <v>1381.3220338983133</v>
      </c>
      <c r="D9" s="136">
        <f>C9/$C$6</f>
        <v>0.20691231018820677</v>
      </c>
      <c r="M9" s="311"/>
    </row>
    <row r="10" spans="2:13">
      <c r="M10" s="311"/>
    </row>
    <row r="12" spans="2:13">
      <c r="B12" s="615" t="s">
        <v>430</v>
      </c>
      <c r="C12" s="615"/>
      <c r="D12" s="615"/>
      <c r="E12" s="615"/>
      <c r="F12" s="615"/>
      <c r="G12" s="615"/>
      <c r="H12" s="615"/>
      <c r="I12" s="615"/>
    </row>
    <row r="13" spans="2:13">
      <c r="B13" s="619" t="s">
        <v>255</v>
      </c>
      <c r="C13" s="619"/>
      <c r="D13" s="619"/>
      <c r="E13" s="619"/>
      <c r="F13" s="619"/>
      <c r="G13" s="619"/>
      <c r="H13" s="619"/>
      <c r="I13" s="619"/>
    </row>
  </sheetData>
  <mergeCells count="4">
    <mergeCell ref="B2:D2"/>
    <mergeCell ref="B3:D3"/>
    <mergeCell ref="B12:I12"/>
    <mergeCell ref="B13:I13"/>
  </mergeCells>
  <pageMargins left="0.7" right="0.7" top="0.75" bottom="0.75" header="0.3" footer="0.3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B1:N125"/>
  <sheetViews>
    <sheetView showGridLines="0" topLeftCell="C1" workbookViewId="0">
      <selection activeCell="J13" sqref="J13"/>
    </sheetView>
  </sheetViews>
  <sheetFormatPr baseColWidth="10" defaultColWidth="11.42578125" defaultRowHeight="15"/>
  <cols>
    <col min="1" max="1" width="7.5703125" customWidth="1"/>
    <col min="2" max="2" width="64.85546875" style="53" customWidth="1"/>
    <col min="3" max="3" width="13.7109375" customWidth="1"/>
    <col min="4" max="6" width="12.85546875" customWidth="1"/>
    <col min="8" max="8" width="18.28515625" customWidth="1"/>
  </cols>
  <sheetData>
    <row r="1" spans="2:9">
      <c r="B1" s="615" t="s">
        <v>431</v>
      </c>
      <c r="C1" s="615"/>
      <c r="D1" s="615"/>
      <c r="E1" s="615"/>
      <c r="F1" s="615"/>
      <c r="G1" s="443"/>
    </row>
    <row r="2" spans="2:9">
      <c r="B2" s="619" t="s">
        <v>256</v>
      </c>
      <c r="C2" s="619"/>
      <c r="D2" s="619"/>
      <c r="E2" s="619"/>
      <c r="F2" s="619"/>
      <c r="G2" s="445"/>
    </row>
    <row r="3" spans="2:9" ht="15.75" thickBot="1">
      <c r="B3" s="38"/>
      <c r="C3" s="38"/>
      <c r="D3" s="38"/>
      <c r="E3" s="38"/>
      <c r="F3" s="38"/>
      <c r="G3" s="38"/>
      <c r="H3" s="39"/>
    </row>
    <row r="4" spans="2:9" ht="15.75" thickBot="1">
      <c r="B4" s="721" t="s">
        <v>16</v>
      </c>
      <c r="C4" s="715" t="s">
        <v>9</v>
      </c>
      <c r="D4" s="723" t="s">
        <v>6</v>
      </c>
      <c r="E4" s="724"/>
      <c r="F4" s="725"/>
      <c r="H4" s="39"/>
    </row>
    <row r="5" spans="2:9" ht="15.75" thickBot="1">
      <c r="B5" s="722"/>
      <c r="C5" s="726"/>
      <c r="D5" s="450" t="s">
        <v>221</v>
      </c>
      <c r="E5" s="450" t="s">
        <v>254</v>
      </c>
      <c r="F5" s="273" t="s">
        <v>253</v>
      </c>
      <c r="H5" s="39"/>
    </row>
    <row r="6" spans="2:9" ht="18.75" customHeight="1">
      <c r="B6" s="41" t="s">
        <v>9</v>
      </c>
      <c r="C6" s="139">
        <f>+SUM(D6:F6)</f>
        <v>6675.881355932217</v>
      </c>
      <c r="D6" s="139">
        <f>+SUM(D7:D63)</f>
        <v>3397</v>
      </c>
      <c r="E6" s="139">
        <f>+SUM(E7:E63)</f>
        <v>1381.3220338983133</v>
      </c>
      <c r="F6" s="140">
        <f>+SUM(F7:F63)</f>
        <v>1897.5593220339035</v>
      </c>
      <c r="G6" s="44"/>
      <c r="H6" s="39"/>
    </row>
    <row r="7" spans="2:9">
      <c r="B7" s="45" t="s">
        <v>17</v>
      </c>
      <c r="C7" s="46">
        <f>+SUM(D7:F7)</f>
        <v>28</v>
      </c>
      <c r="D7" s="46">
        <v>11</v>
      </c>
      <c r="E7" s="46">
        <v>12</v>
      </c>
      <c r="F7" s="47">
        <v>5</v>
      </c>
      <c r="G7" s="46"/>
      <c r="H7" s="39"/>
    </row>
    <row r="8" spans="2:9">
      <c r="B8" s="45" t="s">
        <v>135</v>
      </c>
      <c r="C8" s="46">
        <f t="shared" ref="C8:C63" si="0">+SUM(D8:F8)</f>
        <v>11</v>
      </c>
      <c r="D8" s="46">
        <v>4</v>
      </c>
      <c r="E8" s="46">
        <v>4</v>
      </c>
      <c r="F8" s="47">
        <v>3</v>
      </c>
      <c r="G8" s="46"/>
      <c r="H8" s="48" t="s">
        <v>75</v>
      </c>
      <c r="I8" s="49">
        <v>1.3631158965870027E-2</v>
      </c>
    </row>
    <row r="9" spans="2:9">
      <c r="B9" s="45" t="s">
        <v>136</v>
      </c>
      <c r="C9" s="46">
        <f t="shared" si="0"/>
        <v>2</v>
      </c>
      <c r="D9" s="46">
        <v>1</v>
      </c>
      <c r="E9" s="46">
        <v>0</v>
      </c>
      <c r="F9" s="47">
        <v>1</v>
      </c>
      <c r="G9" s="46"/>
      <c r="H9" s="48" t="s">
        <v>23</v>
      </c>
      <c r="I9" s="49">
        <v>1.8873912414281577E-2</v>
      </c>
    </row>
    <row r="10" spans="2:9">
      <c r="B10" s="45" t="s">
        <v>22</v>
      </c>
      <c r="C10" s="46">
        <f t="shared" si="0"/>
        <v>3</v>
      </c>
      <c r="D10" s="46">
        <v>2</v>
      </c>
      <c r="E10" s="46">
        <v>0</v>
      </c>
      <c r="F10" s="47">
        <v>1</v>
      </c>
      <c r="G10" s="46"/>
      <c r="H10" s="48" t="s">
        <v>55</v>
      </c>
      <c r="I10" s="49">
        <v>2.0222049015301689E-2</v>
      </c>
    </row>
    <row r="11" spans="2:9">
      <c r="B11" s="45" t="s">
        <v>137</v>
      </c>
      <c r="C11" s="46">
        <f t="shared" si="0"/>
        <v>11</v>
      </c>
      <c r="D11" s="46">
        <v>5</v>
      </c>
      <c r="E11" s="46">
        <v>4</v>
      </c>
      <c r="F11" s="47">
        <v>2</v>
      </c>
      <c r="G11" s="46"/>
      <c r="H11" s="48" t="s">
        <v>25</v>
      </c>
      <c r="I11" s="49">
        <v>2.1719978571990702E-2</v>
      </c>
    </row>
    <row r="12" spans="2:9" ht="24">
      <c r="B12" s="45" t="s">
        <v>139</v>
      </c>
      <c r="C12" s="46">
        <f t="shared" si="0"/>
        <v>2</v>
      </c>
      <c r="D12" s="46">
        <v>0</v>
      </c>
      <c r="E12" s="46">
        <v>1</v>
      </c>
      <c r="F12" s="47">
        <v>1</v>
      </c>
      <c r="G12" s="46"/>
      <c r="H12" s="48" t="s">
        <v>29</v>
      </c>
      <c r="I12" s="49">
        <v>4.3439957143981404E-2</v>
      </c>
    </row>
    <row r="13" spans="2:9">
      <c r="B13" s="45" t="s">
        <v>30</v>
      </c>
      <c r="C13" s="46">
        <f t="shared" si="0"/>
        <v>7</v>
      </c>
      <c r="D13" s="46">
        <v>1</v>
      </c>
      <c r="E13" s="46">
        <v>2</v>
      </c>
      <c r="F13" s="47">
        <v>4</v>
      </c>
      <c r="G13" s="46"/>
      <c r="H13" s="48" t="s">
        <v>27</v>
      </c>
      <c r="I13" s="49">
        <v>4.5686851479014932E-2</v>
      </c>
    </row>
    <row r="14" spans="2:9">
      <c r="B14" s="45" t="s">
        <v>32</v>
      </c>
      <c r="C14" s="46">
        <f t="shared" si="0"/>
        <v>1</v>
      </c>
      <c r="D14" s="46">
        <v>0</v>
      </c>
      <c r="E14" s="46">
        <v>0</v>
      </c>
      <c r="F14" s="47">
        <v>1</v>
      </c>
      <c r="G14" s="46"/>
      <c r="H14" s="48" t="s">
        <v>31</v>
      </c>
      <c r="I14" s="49">
        <v>7.9390266504517748E-2</v>
      </c>
    </row>
    <row r="15" spans="2:9">
      <c r="B15" s="45" t="s">
        <v>36</v>
      </c>
      <c r="C15" s="46">
        <f t="shared" si="0"/>
        <v>12</v>
      </c>
      <c r="D15" s="46">
        <v>4</v>
      </c>
      <c r="E15" s="46">
        <v>6</v>
      </c>
      <c r="F15" s="47">
        <v>2</v>
      </c>
      <c r="G15" s="46"/>
      <c r="H15" s="48" t="s">
        <v>35</v>
      </c>
      <c r="I15" s="49">
        <v>8.1187781972544559E-2</v>
      </c>
    </row>
    <row r="16" spans="2:9">
      <c r="B16" s="45" t="s">
        <v>140</v>
      </c>
      <c r="C16" s="46">
        <f t="shared" si="0"/>
        <v>30</v>
      </c>
      <c r="D16" s="46">
        <v>11</v>
      </c>
      <c r="E16" s="46">
        <v>7</v>
      </c>
      <c r="F16" s="47">
        <v>12</v>
      </c>
      <c r="G16" s="46"/>
      <c r="H16" s="48" t="s">
        <v>33</v>
      </c>
      <c r="I16" s="49">
        <v>0.13975682763908501</v>
      </c>
    </row>
    <row r="17" spans="2:9">
      <c r="B17" s="45" t="s">
        <v>40</v>
      </c>
      <c r="C17" s="46">
        <f t="shared" si="0"/>
        <v>1</v>
      </c>
      <c r="D17" s="46">
        <v>0</v>
      </c>
      <c r="E17" s="46">
        <v>1</v>
      </c>
      <c r="F17" s="47">
        <v>0</v>
      </c>
      <c r="G17" s="46"/>
      <c r="H17" s="48" t="s">
        <v>37</v>
      </c>
      <c r="I17" s="49">
        <v>0.33703415025502814</v>
      </c>
    </row>
    <row r="18" spans="2:9">
      <c r="B18" s="45" t="s">
        <v>44</v>
      </c>
      <c r="C18" s="46">
        <f t="shared" si="0"/>
        <v>22</v>
      </c>
      <c r="D18" s="46">
        <v>5</v>
      </c>
      <c r="E18" s="46">
        <v>5</v>
      </c>
      <c r="F18" s="47">
        <v>12</v>
      </c>
      <c r="G18" s="46"/>
      <c r="H18" s="39"/>
    </row>
    <row r="19" spans="2:9">
      <c r="B19" s="45" t="s">
        <v>45</v>
      </c>
      <c r="C19" s="46">
        <f t="shared" si="0"/>
        <v>2</v>
      </c>
      <c r="D19" s="46">
        <v>1</v>
      </c>
      <c r="E19" s="46">
        <v>1</v>
      </c>
      <c r="F19" s="47">
        <v>0</v>
      </c>
      <c r="G19" s="46"/>
      <c r="H19" s="39"/>
    </row>
    <row r="20" spans="2:9">
      <c r="B20" s="45" t="s">
        <v>46</v>
      </c>
      <c r="C20" s="46">
        <f t="shared" si="0"/>
        <v>8</v>
      </c>
      <c r="D20" s="46">
        <v>2</v>
      </c>
      <c r="E20" s="46">
        <v>2</v>
      </c>
      <c r="F20" s="47">
        <v>4</v>
      </c>
      <c r="G20" s="46"/>
      <c r="H20" s="39"/>
    </row>
    <row r="21" spans="2:9">
      <c r="B21" s="45" t="s">
        <v>47</v>
      </c>
      <c r="C21" s="46">
        <f t="shared" si="0"/>
        <v>8</v>
      </c>
      <c r="D21" s="46">
        <v>6</v>
      </c>
      <c r="E21" s="46">
        <v>0</v>
      </c>
      <c r="F21" s="47">
        <v>2</v>
      </c>
      <c r="G21" s="46"/>
      <c r="H21" s="39"/>
    </row>
    <row r="22" spans="2:9">
      <c r="B22" s="45" t="s">
        <v>48</v>
      </c>
      <c r="C22" s="46">
        <f t="shared" si="0"/>
        <v>2</v>
      </c>
      <c r="D22" s="46">
        <v>2</v>
      </c>
      <c r="E22" s="46">
        <v>0</v>
      </c>
      <c r="F22" s="47">
        <v>0</v>
      </c>
      <c r="G22" s="46"/>
      <c r="H22" s="39"/>
    </row>
    <row r="23" spans="2:9">
      <c r="B23" s="45" t="s">
        <v>50</v>
      </c>
      <c r="C23" s="46">
        <f t="shared" si="0"/>
        <v>2</v>
      </c>
      <c r="D23" s="46">
        <v>0</v>
      </c>
      <c r="E23" s="46">
        <v>0</v>
      </c>
      <c r="F23" s="47">
        <v>2</v>
      </c>
      <c r="G23" s="46"/>
      <c r="H23" s="39"/>
    </row>
    <row r="24" spans="2:9">
      <c r="B24" s="45" t="s">
        <v>29</v>
      </c>
      <c r="C24" s="46">
        <f t="shared" si="0"/>
        <v>290</v>
      </c>
      <c r="D24" s="46">
        <v>141</v>
      </c>
      <c r="E24" s="46">
        <v>75</v>
      </c>
      <c r="F24" s="47">
        <v>74</v>
      </c>
      <c r="G24" s="46"/>
      <c r="H24" s="39"/>
    </row>
    <row r="25" spans="2:9">
      <c r="B25" s="45" t="s">
        <v>19</v>
      </c>
      <c r="C25" s="46">
        <f t="shared" si="0"/>
        <v>45</v>
      </c>
      <c r="D25" s="46">
        <v>10</v>
      </c>
      <c r="E25" s="46">
        <v>21</v>
      </c>
      <c r="F25" s="47">
        <v>14</v>
      </c>
      <c r="G25" s="46"/>
      <c r="H25" s="39"/>
    </row>
    <row r="26" spans="2:9" ht="24">
      <c r="B26" s="45" t="s">
        <v>37</v>
      </c>
      <c r="C26" s="46">
        <f t="shared" si="0"/>
        <v>2250</v>
      </c>
      <c r="D26" s="46">
        <v>1201</v>
      </c>
      <c r="E26" s="46">
        <v>488</v>
      </c>
      <c r="F26" s="47">
        <v>561</v>
      </c>
      <c r="G26" s="46"/>
      <c r="H26" s="39"/>
    </row>
    <row r="27" spans="2:9">
      <c r="B27" s="45" t="s">
        <v>52</v>
      </c>
      <c r="C27" s="46">
        <f t="shared" si="0"/>
        <v>13</v>
      </c>
      <c r="D27" s="46">
        <v>7</v>
      </c>
      <c r="E27" s="46">
        <v>3</v>
      </c>
      <c r="F27" s="47">
        <v>3</v>
      </c>
      <c r="G27" s="46"/>
      <c r="H27" s="39"/>
    </row>
    <row r="28" spans="2:9">
      <c r="B28" s="45" t="s">
        <v>53</v>
      </c>
      <c r="C28" s="46">
        <f t="shared" si="0"/>
        <v>29</v>
      </c>
      <c r="D28" s="46">
        <v>15</v>
      </c>
      <c r="E28" s="46">
        <v>1</v>
      </c>
      <c r="F28" s="47">
        <v>13</v>
      </c>
      <c r="G28" s="46"/>
      <c r="H28" s="39"/>
    </row>
    <row r="29" spans="2:9">
      <c r="B29" s="45" t="s">
        <v>54</v>
      </c>
      <c r="C29" s="46">
        <f t="shared" si="0"/>
        <v>4</v>
      </c>
      <c r="D29" s="46">
        <v>2</v>
      </c>
      <c r="E29" s="46">
        <v>1</v>
      </c>
      <c r="F29" s="47">
        <v>1</v>
      </c>
      <c r="G29" s="46"/>
      <c r="H29" s="39"/>
    </row>
    <row r="30" spans="2:9">
      <c r="B30" s="45" t="s">
        <v>55</v>
      </c>
      <c r="C30" s="46">
        <f t="shared" si="0"/>
        <v>135</v>
      </c>
      <c r="D30" s="46">
        <v>61</v>
      </c>
      <c r="E30" s="46">
        <v>17</v>
      </c>
      <c r="F30" s="47">
        <v>57</v>
      </c>
      <c r="G30" s="46"/>
      <c r="H30" s="39"/>
    </row>
    <row r="31" spans="2:9">
      <c r="B31" s="45" t="s">
        <v>33</v>
      </c>
      <c r="C31" s="46">
        <f t="shared" si="0"/>
        <v>933</v>
      </c>
      <c r="D31" s="46">
        <v>501</v>
      </c>
      <c r="E31" s="46">
        <v>164</v>
      </c>
      <c r="F31" s="47">
        <v>268</v>
      </c>
      <c r="G31" s="46"/>
      <c r="H31" s="39"/>
    </row>
    <row r="32" spans="2:9" ht="24">
      <c r="B32" s="45" t="s">
        <v>57</v>
      </c>
      <c r="C32" s="46">
        <f t="shared" si="0"/>
        <v>1</v>
      </c>
      <c r="D32" s="46">
        <v>0</v>
      </c>
      <c r="E32" s="46">
        <v>1</v>
      </c>
      <c r="F32" s="47">
        <v>0</v>
      </c>
      <c r="G32" s="46"/>
      <c r="H32" s="39"/>
    </row>
    <row r="33" spans="2:14">
      <c r="B33" s="45" t="s">
        <v>58</v>
      </c>
      <c r="C33" s="46">
        <f t="shared" si="0"/>
        <v>8</v>
      </c>
      <c r="D33" s="46">
        <v>2</v>
      </c>
      <c r="E33" s="46">
        <v>1</v>
      </c>
      <c r="F33" s="47">
        <v>5</v>
      </c>
      <c r="G33" s="46"/>
      <c r="H33" s="39"/>
    </row>
    <row r="34" spans="2:14">
      <c r="B34" s="45" t="s">
        <v>142</v>
      </c>
      <c r="C34" s="46">
        <f t="shared" si="0"/>
        <v>51</v>
      </c>
      <c r="D34" s="46">
        <v>16</v>
      </c>
      <c r="E34" s="46">
        <v>16</v>
      </c>
      <c r="F34" s="47">
        <v>19</v>
      </c>
      <c r="G34" s="46"/>
      <c r="H34" s="39"/>
    </row>
    <row r="35" spans="2:14">
      <c r="B35" s="45" t="s">
        <v>143</v>
      </c>
      <c r="C35" s="46">
        <f t="shared" si="0"/>
        <v>1</v>
      </c>
      <c r="D35" s="46">
        <v>0</v>
      </c>
      <c r="E35" s="46">
        <v>1</v>
      </c>
      <c r="F35" s="47">
        <v>0</v>
      </c>
      <c r="G35" s="46"/>
      <c r="H35" s="39"/>
    </row>
    <row r="36" spans="2:14">
      <c r="B36" s="45" t="s">
        <v>21</v>
      </c>
      <c r="C36" s="46">
        <f t="shared" si="0"/>
        <v>64</v>
      </c>
      <c r="D36" s="46">
        <v>25</v>
      </c>
      <c r="E36" s="46">
        <v>18</v>
      </c>
      <c r="F36" s="47">
        <v>21</v>
      </c>
      <c r="G36" s="46"/>
      <c r="H36" s="39"/>
    </row>
    <row r="37" spans="2:14" ht="24">
      <c r="B37" s="45" t="s">
        <v>61</v>
      </c>
      <c r="C37" s="46">
        <f t="shared" si="0"/>
        <v>17</v>
      </c>
      <c r="D37" s="46">
        <v>2</v>
      </c>
      <c r="E37" s="46">
        <v>4</v>
      </c>
      <c r="F37" s="47">
        <v>11</v>
      </c>
      <c r="G37" s="46"/>
      <c r="H37" s="39"/>
    </row>
    <row r="38" spans="2:14">
      <c r="B38" s="45" t="s">
        <v>62</v>
      </c>
      <c r="C38" s="46">
        <f t="shared" si="0"/>
        <v>10</v>
      </c>
      <c r="D38" s="46">
        <v>5</v>
      </c>
      <c r="E38" s="46">
        <v>2</v>
      </c>
      <c r="F38" s="47">
        <v>3</v>
      </c>
      <c r="G38" s="46"/>
      <c r="H38" s="39"/>
    </row>
    <row r="39" spans="2:14">
      <c r="B39" s="45" t="s">
        <v>63</v>
      </c>
      <c r="C39" s="46">
        <f t="shared" si="0"/>
        <v>65</v>
      </c>
      <c r="D39" s="46">
        <v>10</v>
      </c>
      <c r="E39" s="46">
        <v>4</v>
      </c>
      <c r="F39" s="47">
        <v>51</v>
      </c>
      <c r="G39" s="46"/>
      <c r="H39" s="39"/>
    </row>
    <row r="40" spans="2:14">
      <c r="B40" s="45" t="s">
        <v>64</v>
      </c>
      <c r="C40" s="46">
        <f t="shared" si="0"/>
        <v>75</v>
      </c>
      <c r="D40" s="46">
        <v>30</v>
      </c>
      <c r="E40" s="46">
        <v>11</v>
      </c>
      <c r="F40" s="47">
        <v>34</v>
      </c>
      <c r="G40" s="46"/>
      <c r="H40" s="39"/>
    </row>
    <row r="41" spans="2:14" ht="25.5">
      <c r="B41" s="45" t="s">
        <v>65</v>
      </c>
      <c r="C41" s="46">
        <f t="shared" si="0"/>
        <v>9</v>
      </c>
      <c r="D41" s="46">
        <v>1</v>
      </c>
      <c r="E41" s="46">
        <v>1</v>
      </c>
      <c r="F41" s="47">
        <v>7</v>
      </c>
      <c r="G41" s="46"/>
      <c r="H41" s="617" t="s">
        <v>59</v>
      </c>
      <c r="I41" s="617"/>
      <c r="J41" s="617"/>
      <c r="K41" s="617"/>
      <c r="L41" s="617"/>
      <c r="M41" s="617"/>
      <c r="N41" s="617"/>
    </row>
    <row r="42" spans="2:14">
      <c r="B42" s="45" t="s">
        <v>66</v>
      </c>
      <c r="C42" s="46">
        <f t="shared" si="0"/>
        <v>4</v>
      </c>
      <c r="D42" s="46">
        <v>0</v>
      </c>
      <c r="E42" s="46">
        <v>0</v>
      </c>
      <c r="F42" s="47">
        <v>4</v>
      </c>
      <c r="G42" s="46"/>
      <c r="H42" s="39"/>
    </row>
    <row r="43" spans="2:14">
      <c r="B43" s="45" t="s">
        <v>67</v>
      </c>
      <c r="C43" s="46">
        <f t="shared" si="0"/>
        <v>11</v>
      </c>
      <c r="D43" s="46">
        <v>4</v>
      </c>
      <c r="E43" s="46">
        <v>4</v>
      </c>
      <c r="F43" s="47">
        <v>3</v>
      </c>
      <c r="G43" s="46"/>
      <c r="H43" s="39"/>
    </row>
    <row r="44" spans="2:14">
      <c r="B44" s="45" t="s">
        <v>68</v>
      </c>
      <c r="C44" s="46">
        <f t="shared" si="0"/>
        <v>15</v>
      </c>
      <c r="D44" s="46">
        <v>6</v>
      </c>
      <c r="E44" s="46">
        <v>4</v>
      </c>
      <c r="F44" s="47">
        <v>5</v>
      </c>
      <c r="G44" s="46"/>
      <c r="H44" s="39"/>
    </row>
    <row r="45" spans="2:14">
      <c r="B45" s="45" t="s">
        <v>69</v>
      </c>
      <c r="C45" s="46">
        <f t="shared" si="0"/>
        <v>5</v>
      </c>
      <c r="D45" s="46">
        <v>2</v>
      </c>
      <c r="E45" s="46">
        <v>0</v>
      </c>
      <c r="F45" s="47">
        <v>3</v>
      </c>
      <c r="G45" s="46"/>
      <c r="H45" s="39"/>
    </row>
    <row r="46" spans="2:14">
      <c r="B46" s="45" t="s">
        <v>70</v>
      </c>
      <c r="C46" s="46">
        <f t="shared" si="0"/>
        <v>35</v>
      </c>
      <c r="D46" s="46">
        <v>12</v>
      </c>
      <c r="E46" s="46">
        <v>2</v>
      </c>
      <c r="F46" s="47">
        <v>21</v>
      </c>
      <c r="G46" s="46"/>
      <c r="H46" s="39"/>
    </row>
    <row r="47" spans="2:14" ht="24">
      <c r="B47" s="45" t="s">
        <v>71</v>
      </c>
      <c r="C47" s="46">
        <f t="shared" si="0"/>
        <v>19</v>
      </c>
      <c r="D47" s="46">
        <v>11</v>
      </c>
      <c r="E47" s="46">
        <v>1</v>
      </c>
      <c r="F47" s="47">
        <v>7</v>
      </c>
      <c r="G47" s="46"/>
      <c r="H47" s="39"/>
    </row>
    <row r="48" spans="2:14">
      <c r="B48" s="45" t="s">
        <v>72</v>
      </c>
      <c r="C48" s="46">
        <f t="shared" si="0"/>
        <v>5</v>
      </c>
      <c r="D48" s="46">
        <v>1</v>
      </c>
      <c r="E48" s="46">
        <v>0</v>
      </c>
      <c r="F48" s="47">
        <v>4</v>
      </c>
      <c r="G48" s="46"/>
      <c r="H48" s="39"/>
    </row>
    <row r="49" spans="2:9">
      <c r="B49" s="45" t="s">
        <v>146</v>
      </c>
      <c r="C49" s="46">
        <f t="shared" si="0"/>
        <v>2</v>
      </c>
      <c r="D49" s="46">
        <v>0</v>
      </c>
      <c r="E49" s="46">
        <v>0</v>
      </c>
      <c r="F49" s="47">
        <v>2</v>
      </c>
      <c r="G49" s="46"/>
      <c r="H49" s="39"/>
    </row>
    <row r="50" spans="2:9" ht="24">
      <c r="B50" s="45" t="s">
        <v>73</v>
      </c>
      <c r="C50" s="46">
        <f t="shared" si="0"/>
        <v>12</v>
      </c>
      <c r="D50" s="46">
        <v>7</v>
      </c>
      <c r="E50" s="46">
        <v>1</v>
      </c>
      <c r="F50" s="47">
        <v>4</v>
      </c>
      <c r="G50" s="46"/>
      <c r="H50" s="39"/>
    </row>
    <row r="51" spans="2:9" ht="24">
      <c r="B51" s="45" t="s">
        <v>74</v>
      </c>
      <c r="C51" s="46">
        <f t="shared" si="0"/>
        <v>76</v>
      </c>
      <c r="D51" s="46">
        <v>49</v>
      </c>
      <c r="E51" s="46">
        <v>15</v>
      </c>
      <c r="F51" s="47">
        <v>12</v>
      </c>
      <c r="G51" s="46"/>
      <c r="H51" s="39"/>
    </row>
    <row r="52" spans="2:9">
      <c r="B52" s="45" t="s">
        <v>25</v>
      </c>
      <c r="C52" s="46">
        <f t="shared" si="0"/>
        <v>145</v>
      </c>
      <c r="D52" s="46">
        <v>83</v>
      </c>
      <c r="E52" s="46">
        <v>30</v>
      </c>
      <c r="F52" s="47">
        <v>32</v>
      </c>
      <c r="G52" s="46"/>
      <c r="H52" s="39"/>
    </row>
    <row r="53" spans="2:9">
      <c r="B53" s="45" t="s">
        <v>75</v>
      </c>
      <c r="C53" s="46">
        <f t="shared" si="0"/>
        <v>91</v>
      </c>
      <c r="D53" s="46">
        <v>35</v>
      </c>
      <c r="E53" s="46">
        <v>19</v>
      </c>
      <c r="F53" s="47">
        <v>37</v>
      </c>
      <c r="G53" s="46"/>
      <c r="H53" s="39"/>
    </row>
    <row r="54" spans="2:9">
      <c r="B54" s="45" t="s">
        <v>76</v>
      </c>
      <c r="C54" s="46">
        <f t="shared" si="0"/>
        <v>3</v>
      </c>
      <c r="D54" s="46">
        <v>1</v>
      </c>
      <c r="E54" s="46">
        <v>1</v>
      </c>
      <c r="F54" s="47">
        <v>1</v>
      </c>
      <c r="G54" s="46"/>
      <c r="H54" s="39"/>
    </row>
    <row r="55" spans="2:9">
      <c r="B55" s="45" t="s">
        <v>77</v>
      </c>
      <c r="C55" s="46">
        <f t="shared" si="0"/>
        <v>9</v>
      </c>
      <c r="D55" s="46">
        <v>4</v>
      </c>
      <c r="E55" s="46">
        <v>5</v>
      </c>
      <c r="F55" s="47">
        <v>0</v>
      </c>
      <c r="G55" s="46"/>
      <c r="H55" s="39"/>
    </row>
    <row r="56" spans="2:9">
      <c r="B56" s="45" t="s">
        <v>147</v>
      </c>
      <c r="C56" s="46">
        <f t="shared" si="0"/>
        <v>5</v>
      </c>
      <c r="D56" s="46">
        <v>2</v>
      </c>
      <c r="E56" s="46">
        <v>0</v>
      </c>
      <c r="F56" s="47">
        <v>3</v>
      </c>
      <c r="G56" s="46"/>
      <c r="H56" s="39"/>
    </row>
    <row r="57" spans="2:9">
      <c r="B57" s="45" t="s">
        <v>148</v>
      </c>
      <c r="C57" s="46">
        <f t="shared" si="0"/>
        <v>5</v>
      </c>
      <c r="D57" s="46">
        <v>2</v>
      </c>
      <c r="E57" s="46">
        <v>2</v>
      </c>
      <c r="F57" s="47">
        <v>1</v>
      </c>
      <c r="G57" s="46"/>
      <c r="H57" s="39"/>
    </row>
    <row r="58" spans="2:9">
      <c r="B58" s="45" t="s">
        <v>35</v>
      </c>
      <c r="C58" s="46">
        <f t="shared" si="0"/>
        <v>542</v>
      </c>
      <c r="D58" s="46">
        <v>304</v>
      </c>
      <c r="E58" s="46">
        <v>129</v>
      </c>
      <c r="F58" s="47">
        <v>109</v>
      </c>
      <c r="G58" s="46"/>
      <c r="H58" s="39"/>
    </row>
    <row r="59" spans="2:9">
      <c r="B59" s="45" t="s">
        <v>80</v>
      </c>
      <c r="C59" s="46">
        <f t="shared" si="0"/>
        <v>49</v>
      </c>
      <c r="D59" s="46">
        <v>19</v>
      </c>
      <c r="E59" s="46">
        <v>15</v>
      </c>
      <c r="F59" s="47">
        <v>15</v>
      </c>
      <c r="G59" s="46"/>
      <c r="H59" s="39"/>
    </row>
    <row r="60" spans="2:9">
      <c r="B60" s="45" t="s">
        <v>27</v>
      </c>
      <c r="C60" s="46">
        <f t="shared" si="0"/>
        <v>305</v>
      </c>
      <c r="D60" s="46">
        <v>193</v>
      </c>
      <c r="E60" s="46">
        <v>71</v>
      </c>
      <c r="F60" s="47">
        <v>41</v>
      </c>
      <c r="G60" s="46"/>
      <c r="H60" s="39"/>
    </row>
    <row r="61" spans="2:9">
      <c r="B61" s="45" t="s">
        <v>23</v>
      </c>
      <c r="C61" s="46">
        <f t="shared" si="0"/>
        <v>126</v>
      </c>
      <c r="D61" s="46">
        <v>58</v>
      </c>
      <c r="E61" s="46">
        <v>31</v>
      </c>
      <c r="F61" s="47">
        <v>37</v>
      </c>
      <c r="G61" s="46"/>
      <c r="H61" s="39"/>
    </row>
    <row r="62" spans="2:9">
      <c r="B62" s="45" t="s">
        <v>31</v>
      </c>
      <c r="C62" s="46">
        <f t="shared" si="0"/>
        <v>530</v>
      </c>
      <c r="D62" s="46">
        <v>290</v>
      </c>
      <c r="E62" s="46">
        <v>120</v>
      </c>
      <c r="F62" s="47">
        <v>120</v>
      </c>
      <c r="G62" s="46"/>
      <c r="H62" s="39"/>
    </row>
    <row r="63" spans="2:9" ht="15.75" thickBot="1">
      <c r="B63" s="50" t="s">
        <v>81</v>
      </c>
      <c r="C63" s="51">
        <f t="shared" si="0"/>
        <v>529.88135593221682</v>
      </c>
      <c r="D63" s="51">
        <v>230</v>
      </c>
      <c r="E63" s="51">
        <v>57.322033898313293</v>
      </c>
      <c r="F63" s="52">
        <v>242.55932203390353</v>
      </c>
      <c r="G63" s="46"/>
      <c r="I63" s="141"/>
    </row>
    <row r="64" spans="2:9" ht="8.25" customHeight="1">
      <c r="I64" s="141"/>
    </row>
    <row r="65" spans="2:9" ht="19.5" customHeight="1">
      <c r="B65" s="618" t="s">
        <v>82</v>
      </c>
      <c r="C65" s="618"/>
      <c r="D65" s="618"/>
      <c r="E65" s="618"/>
      <c r="F65" s="618"/>
      <c r="G65" s="444"/>
      <c r="I65" s="141"/>
    </row>
    <row r="66" spans="2:9">
      <c r="B66" s="617" t="s">
        <v>59</v>
      </c>
      <c r="C66" s="617"/>
      <c r="D66" s="617"/>
      <c r="E66" s="617"/>
      <c r="F66" s="617"/>
      <c r="G66" s="617"/>
      <c r="H66" s="617"/>
      <c r="I66" s="141"/>
    </row>
    <row r="67" spans="2:9">
      <c r="I67" s="141"/>
    </row>
    <row r="68" spans="2:9">
      <c r="I68" s="141"/>
    </row>
    <row r="69" spans="2:9">
      <c r="I69" s="141"/>
    </row>
    <row r="71" spans="2:9">
      <c r="B71"/>
      <c r="H71" s="142"/>
    </row>
    <row r="72" spans="2:9">
      <c r="B72"/>
      <c r="H72" s="142"/>
    </row>
    <row r="73" spans="2:9">
      <c r="B73"/>
      <c r="H73" s="142"/>
    </row>
    <row r="74" spans="2:9">
      <c r="B74"/>
      <c r="H74" s="142"/>
    </row>
    <row r="75" spans="2:9">
      <c r="B75"/>
      <c r="H75" s="142"/>
    </row>
    <row r="76" spans="2:9">
      <c r="B76"/>
      <c r="H76" s="142"/>
    </row>
    <row r="77" spans="2:9">
      <c r="B77"/>
      <c r="H77" s="142"/>
    </row>
    <row r="78" spans="2:9">
      <c r="B78"/>
      <c r="H78" s="142"/>
    </row>
    <row r="79" spans="2:9">
      <c r="B79"/>
      <c r="H79" s="142"/>
    </row>
    <row r="80" spans="2:9">
      <c r="B80"/>
      <c r="H80" s="142"/>
    </row>
    <row r="81" spans="2:8">
      <c r="B81"/>
      <c r="H81" s="142"/>
    </row>
    <row r="82" spans="2:8">
      <c r="B82"/>
      <c r="H82" s="142"/>
    </row>
    <row r="83" spans="2:8">
      <c r="B83"/>
      <c r="H83" s="142"/>
    </row>
    <row r="84" spans="2:8">
      <c r="B84"/>
      <c r="H84" s="142"/>
    </row>
    <row r="85" spans="2:8">
      <c r="B85"/>
      <c r="H85" s="142"/>
    </row>
    <row r="86" spans="2:8">
      <c r="B86"/>
      <c r="H86" s="142"/>
    </row>
    <row r="87" spans="2:8">
      <c r="B87"/>
      <c r="H87" s="142"/>
    </row>
    <row r="88" spans="2:8">
      <c r="B88"/>
      <c r="H88" s="142"/>
    </row>
    <row r="89" spans="2:8">
      <c r="B89"/>
      <c r="H89" s="142"/>
    </row>
    <row r="90" spans="2:8">
      <c r="B90"/>
      <c r="H90" s="142"/>
    </row>
    <row r="91" spans="2:8">
      <c r="B91"/>
      <c r="H91" s="142"/>
    </row>
    <row r="92" spans="2:8">
      <c r="B92"/>
      <c r="H92" s="142"/>
    </row>
    <row r="93" spans="2:8">
      <c r="B93"/>
      <c r="H93" s="142"/>
    </row>
    <row r="94" spans="2:8">
      <c r="B94"/>
      <c r="H94" s="142"/>
    </row>
    <row r="95" spans="2:8">
      <c r="B95"/>
      <c r="H95" s="142"/>
    </row>
    <row r="96" spans="2:8">
      <c r="B96"/>
      <c r="H96" s="142"/>
    </row>
    <row r="97" spans="2:8">
      <c r="B97"/>
      <c r="H97" s="142"/>
    </row>
    <row r="98" spans="2:8">
      <c r="B98"/>
      <c r="H98" s="142"/>
    </row>
    <row r="99" spans="2:8">
      <c r="B99"/>
      <c r="H99" s="142"/>
    </row>
    <row r="100" spans="2:8">
      <c r="B100"/>
      <c r="H100" s="142"/>
    </row>
    <row r="101" spans="2:8">
      <c r="B101"/>
      <c r="H101" s="142"/>
    </row>
    <row r="102" spans="2:8">
      <c r="B102"/>
      <c r="H102" s="142"/>
    </row>
    <row r="103" spans="2:8">
      <c r="B103"/>
      <c r="H103" s="142"/>
    </row>
    <row r="104" spans="2:8">
      <c r="B104"/>
      <c r="H104" s="142"/>
    </row>
    <row r="105" spans="2:8">
      <c r="B105"/>
      <c r="H105" s="142"/>
    </row>
    <row r="106" spans="2:8">
      <c r="B106"/>
      <c r="H106" s="142"/>
    </row>
    <row r="107" spans="2:8">
      <c r="B107"/>
      <c r="H107" s="142"/>
    </row>
    <row r="108" spans="2:8">
      <c r="B108"/>
      <c r="H108" s="142"/>
    </row>
    <row r="109" spans="2:8">
      <c r="B109"/>
      <c r="H109" s="142"/>
    </row>
    <row r="110" spans="2:8">
      <c r="B110"/>
      <c r="H110" s="142"/>
    </row>
    <row r="111" spans="2:8">
      <c r="B111"/>
      <c r="H111" s="142"/>
    </row>
    <row r="112" spans="2:8">
      <c r="B112"/>
      <c r="H112" s="142"/>
    </row>
    <row r="113" spans="2:8">
      <c r="B113"/>
      <c r="H113" s="142"/>
    </row>
    <row r="114" spans="2:8">
      <c r="B114"/>
      <c r="H114" s="142"/>
    </row>
    <row r="115" spans="2:8">
      <c r="B115"/>
      <c r="H115" s="142"/>
    </row>
    <row r="116" spans="2:8">
      <c r="B116"/>
      <c r="H116" s="142"/>
    </row>
    <row r="117" spans="2:8">
      <c r="B117"/>
      <c r="H117" s="142"/>
    </row>
    <row r="118" spans="2:8">
      <c r="B118"/>
      <c r="H118" s="142"/>
    </row>
    <row r="119" spans="2:8">
      <c r="B119"/>
      <c r="H119" s="142"/>
    </row>
    <row r="120" spans="2:8">
      <c r="B120"/>
      <c r="H120" s="142"/>
    </row>
    <row r="121" spans="2:8">
      <c r="B121"/>
      <c r="H121" s="142"/>
    </row>
    <row r="122" spans="2:8">
      <c r="B122"/>
      <c r="H122" s="142"/>
    </row>
    <row r="123" spans="2:8">
      <c r="B123"/>
      <c r="H123" s="142"/>
    </row>
    <row r="124" spans="2:8">
      <c r="B124"/>
      <c r="H124" s="142"/>
    </row>
    <row r="125" spans="2:8">
      <c r="B125"/>
      <c r="H125" s="142"/>
    </row>
  </sheetData>
  <mergeCells count="8">
    <mergeCell ref="B65:F65"/>
    <mergeCell ref="B66:H66"/>
    <mergeCell ref="B1:F1"/>
    <mergeCell ref="B2:F2"/>
    <mergeCell ref="B4:B5"/>
    <mergeCell ref="C4:C5"/>
    <mergeCell ref="D4:F4"/>
    <mergeCell ref="H41:N41"/>
  </mergeCells>
  <pageMargins left="0.7" right="0.7" top="0.75" bottom="0.75" header="0.3" footer="0.3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B1:N37"/>
  <sheetViews>
    <sheetView showGridLines="0" workbookViewId="0">
      <selection activeCell="D17" sqref="D17"/>
    </sheetView>
  </sheetViews>
  <sheetFormatPr baseColWidth="10" defaultColWidth="11.42578125" defaultRowHeight="15"/>
  <cols>
    <col min="2" max="2" width="26" bestFit="1" customWidth="1"/>
    <col min="3" max="5" width="14.140625" customWidth="1"/>
  </cols>
  <sheetData>
    <row r="1" spans="2:7">
      <c r="B1" s="615" t="s">
        <v>432</v>
      </c>
      <c r="C1" s="615"/>
      <c r="D1" s="615"/>
      <c r="E1" s="615"/>
      <c r="F1" s="615"/>
    </row>
    <row r="2" spans="2:7">
      <c r="B2" s="619" t="s">
        <v>257</v>
      </c>
      <c r="C2" s="619"/>
      <c r="D2" s="619"/>
      <c r="E2" s="619"/>
      <c r="F2" s="619"/>
    </row>
    <row r="3" spans="2:7" ht="15.75" thickBot="1"/>
    <row r="4" spans="2:7" ht="15.75" thickBot="1">
      <c r="B4" s="713" t="s">
        <v>84</v>
      </c>
      <c r="C4" s="715" t="s">
        <v>9</v>
      </c>
      <c r="D4" s="728" t="s">
        <v>6</v>
      </c>
      <c r="E4" s="729"/>
      <c r="F4" s="730"/>
      <c r="G4" s="66"/>
    </row>
    <row r="5" spans="2:7" ht="24.75" thickBot="1">
      <c r="B5" s="714"/>
      <c r="C5" s="727"/>
      <c r="D5" s="450" t="s">
        <v>221</v>
      </c>
      <c r="E5" s="450" t="s">
        <v>254</v>
      </c>
      <c r="F5" s="273" t="s">
        <v>253</v>
      </c>
      <c r="G5" s="66"/>
    </row>
    <row r="6" spans="2:7">
      <c r="B6" s="67" t="s">
        <v>9</v>
      </c>
      <c r="C6" s="42">
        <f>+SUM(D6:F6)</f>
        <v>6675.8447757108452</v>
      </c>
      <c r="D6" s="122">
        <f>SUM(D7:D9)</f>
        <v>3396.9634197786299</v>
      </c>
      <c r="E6" s="122">
        <f>SUM(E7:E9)</f>
        <v>1381.3220338983119</v>
      </c>
      <c r="F6" s="249">
        <f>SUM(F7:F9)</f>
        <v>1897.5593220339033</v>
      </c>
      <c r="G6" s="66"/>
    </row>
    <row r="7" spans="2:7" ht="15.75" customHeight="1">
      <c r="B7" s="68" t="s">
        <v>85</v>
      </c>
      <c r="C7" s="69">
        <f>+SUM(D7:F7)</f>
        <v>5944.1135036001797</v>
      </c>
      <c r="D7" s="143">
        <v>3036</v>
      </c>
      <c r="E7" s="143">
        <v>1107.033898305092</v>
      </c>
      <c r="F7" s="144">
        <v>1801.0796052950882</v>
      </c>
      <c r="G7" s="66"/>
    </row>
    <row r="8" spans="2:7">
      <c r="B8" s="68" t="s">
        <v>86</v>
      </c>
      <c r="C8" s="69">
        <f>+SUM(D8:F8)</f>
        <v>459.04676765942526</v>
      </c>
      <c r="D8" s="143">
        <v>153.73736967919493</v>
      </c>
      <c r="E8" s="143">
        <v>237.27118644067758</v>
      </c>
      <c r="F8" s="144">
        <v>68.038211539552719</v>
      </c>
      <c r="G8" s="66"/>
    </row>
    <row r="9" spans="2:7" ht="15.75" thickBot="1">
      <c r="B9" s="155" t="s">
        <v>87</v>
      </c>
      <c r="C9" s="72">
        <f>+SUM(D9:F9)</f>
        <v>272.6845044512396</v>
      </c>
      <c r="D9" s="145">
        <v>207.22605009943487</v>
      </c>
      <c r="E9" s="145">
        <v>37.016949152542374</v>
      </c>
      <c r="F9" s="146">
        <v>28.441505199262341</v>
      </c>
      <c r="G9" s="66"/>
    </row>
    <row r="10" spans="2:7" ht="8.25" customHeight="1"/>
    <row r="11" spans="2:7" ht="22.5" customHeight="1">
      <c r="B11" s="628"/>
      <c r="C11" s="628"/>
      <c r="D11" s="628"/>
      <c r="E11" s="628"/>
      <c r="F11" s="628"/>
    </row>
    <row r="12" spans="2:7">
      <c r="B12" s="75"/>
    </row>
    <row r="13" spans="2:7">
      <c r="B13" s="75"/>
    </row>
    <row r="14" spans="2:7" ht="24.75">
      <c r="B14" s="77"/>
      <c r="C14" s="147" t="s">
        <v>9</v>
      </c>
      <c r="D14" s="147" t="s">
        <v>221</v>
      </c>
      <c r="E14" s="147" t="s">
        <v>254</v>
      </c>
      <c r="F14" s="147" t="s">
        <v>253</v>
      </c>
    </row>
    <row r="15" spans="2:7">
      <c r="B15" s="81" t="s">
        <v>85</v>
      </c>
      <c r="C15" s="84">
        <f>+C7/$C$6</f>
        <v>0.89039120939825167</v>
      </c>
      <c r="D15" s="84">
        <f>+D7/$D$6</f>
        <v>0.89373938568871814</v>
      </c>
      <c r="E15" s="84">
        <f>+E7/$E$6</f>
        <v>0.80143070995607379</v>
      </c>
      <c r="F15" s="84">
        <f>+F7/$F$6</f>
        <v>0.94915588903149384</v>
      </c>
    </row>
    <row r="16" spans="2:7">
      <c r="B16" s="81" t="s">
        <v>86</v>
      </c>
      <c r="C16" s="84">
        <f>+C8/$C$6</f>
        <v>6.8762348898465192E-2</v>
      </c>
      <c r="D16" s="84">
        <f>+D8/$D$6</f>
        <v>4.5257293259052388E-2</v>
      </c>
      <c r="E16" s="84">
        <f>+E8/$E$6</f>
        <v>0.17177108640702726</v>
      </c>
      <c r="F16" s="84">
        <f>+F8/$F$6</f>
        <v>3.5855644010446962E-2</v>
      </c>
    </row>
    <row r="17" spans="2:14">
      <c r="B17" s="81" t="s">
        <v>87</v>
      </c>
      <c r="C17" s="84">
        <f t="shared" ref="C17" si="0">+C9/$C$6</f>
        <v>4.0846441703283026E-2</v>
      </c>
      <c r="D17" s="84">
        <f t="shared" ref="D17" si="1">+D9/$D$6</f>
        <v>6.1003321052229401E-2</v>
      </c>
      <c r="E17" s="84">
        <f t="shared" ref="E17" si="2">+E9/$E$6</f>
        <v>2.6798203636898933E-2</v>
      </c>
      <c r="F17" s="84">
        <f t="shared" ref="F17" si="3">+F9/$F$6</f>
        <v>1.4988466958059181E-2</v>
      </c>
    </row>
    <row r="21" spans="2:14" ht="8.25" customHeight="1"/>
    <row r="22" spans="2:14" ht="23.25" customHeight="1">
      <c r="I22" s="446"/>
      <c r="J22" s="446"/>
      <c r="K22" s="446"/>
      <c r="L22" s="446"/>
      <c r="M22" s="446"/>
      <c r="N22" s="446"/>
    </row>
    <row r="37" spans="2:6" ht="24.75" customHeight="1">
      <c r="B37" s="618"/>
      <c r="C37" s="618"/>
      <c r="D37" s="618"/>
      <c r="E37" s="618"/>
      <c r="F37" s="618"/>
    </row>
  </sheetData>
  <mergeCells count="7">
    <mergeCell ref="B37:F37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B1:N77"/>
  <sheetViews>
    <sheetView showGridLines="0" workbookViewId="0">
      <selection activeCell="B39" sqref="B39:F52"/>
    </sheetView>
  </sheetViews>
  <sheetFormatPr baseColWidth="10" defaultColWidth="11.42578125" defaultRowHeight="15"/>
  <cols>
    <col min="2" max="2" width="22.140625" style="53" customWidth="1"/>
    <col min="3" max="5" width="13" style="53" customWidth="1"/>
    <col min="6" max="6" width="13.5703125" customWidth="1"/>
  </cols>
  <sheetData>
    <row r="1" spans="2:8">
      <c r="B1" s="615" t="s">
        <v>433</v>
      </c>
      <c r="C1" s="615"/>
      <c r="D1" s="615"/>
      <c r="E1" s="615"/>
      <c r="F1" s="615"/>
      <c r="H1" s="102"/>
    </row>
    <row r="2" spans="2:8">
      <c r="B2" s="619" t="s">
        <v>258</v>
      </c>
      <c r="C2" s="619"/>
      <c r="D2" s="619"/>
      <c r="E2" s="619"/>
      <c r="F2" s="619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731" t="s">
        <v>89</v>
      </c>
      <c r="C4" s="733" t="s">
        <v>9</v>
      </c>
      <c r="D4" s="735" t="s">
        <v>6</v>
      </c>
      <c r="E4" s="736"/>
      <c r="F4" s="737"/>
      <c r="H4" s="102"/>
    </row>
    <row r="5" spans="2:8" ht="15.75" thickBot="1">
      <c r="B5" s="732"/>
      <c r="C5" s="734"/>
      <c r="D5" s="450" t="s">
        <v>221</v>
      </c>
      <c r="E5" s="450" t="s">
        <v>254</v>
      </c>
      <c r="F5" s="273" t="s">
        <v>253</v>
      </c>
      <c r="H5" s="102"/>
    </row>
    <row r="6" spans="2:8" ht="16.5" customHeight="1">
      <c r="B6" s="148" t="s">
        <v>9</v>
      </c>
      <c r="C6" s="149">
        <f t="shared" ref="C6:E6" si="0">+SUM(C7:C17)</f>
        <v>6675.8813559321407</v>
      </c>
      <c r="D6" s="149">
        <f t="shared" si="0"/>
        <v>3396.9999999999254</v>
      </c>
      <c r="E6" s="149">
        <f t="shared" si="0"/>
        <v>1381.3220338983119</v>
      </c>
      <c r="F6" s="252">
        <f>+SUM(F7:F17)</f>
        <v>1897.5593220339033</v>
      </c>
      <c r="H6" s="102"/>
    </row>
    <row r="7" spans="2:8" ht="18.75" customHeight="1">
      <c r="B7" s="152" t="s">
        <v>90</v>
      </c>
      <c r="C7" s="106">
        <f t="shared" ref="C7:C17" si="1">SUM(D7:F7)</f>
        <v>4364</v>
      </c>
      <c r="D7" s="106">
        <v>2291</v>
      </c>
      <c r="E7" s="106">
        <v>1051</v>
      </c>
      <c r="F7" s="253">
        <v>1022</v>
      </c>
      <c r="H7" s="102"/>
    </row>
    <row r="8" spans="2:8" ht="18.75" customHeight="1">
      <c r="B8" s="152" t="s">
        <v>91</v>
      </c>
      <c r="C8" s="106">
        <f t="shared" si="1"/>
        <v>1088</v>
      </c>
      <c r="D8" s="106">
        <v>586</v>
      </c>
      <c r="E8" s="106">
        <v>143</v>
      </c>
      <c r="F8" s="253">
        <v>359</v>
      </c>
      <c r="H8" s="102"/>
    </row>
    <row r="9" spans="2:8" ht="18.75" customHeight="1">
      <c r="B9" s="152" t="s">
        <v>92</v>
      </c>
      <c r="C9" s="106">
        <f t="shared" si="1"/>
        <v>518</v>
      </c>
      <c r="D9" s="106">
        <v>205</v>
      </c>
      <c r="E9" s="106">
        <v>98</v>
      </c>
      <c r="F9" s="253">
        <v>215</v>
      </c>
    </row>
    <row r="10" spans="2:8" ht="18.75" customHeight="1">
      <c r="B10" s="152" t="s">
        <v>93</v>
      </c>
      <c r="C10" s="106">
        <f t="shared" si="1"/>
        <v>52</v>
      </c>
      <c r="D10" s="106">
        <v>26</v>
      </c>
      <c r="E10" s="106">
        <v>4</v>
      </c>
      <c r="F10" s="253">
        <v>22</v>
      </c>
    </row>
    <row r="11" spans="2:8" ht="18.75" customHeight="1">
      <c r="B11" s="152" t="s">
        <v>94</v>
      </c>
      <c r="C11" s="106">
        <f t="shared" si="1"/>
        <v>50</v>
      </c>
      <c r="D11" s="106">
        <v>22</v>
      </c>
      <c r="E11" s="106">
        <v>11</v>
      </c>
      <c r="F11" s="253">
        <v>17</v>
      </c>
    </row>
    <row r="12" spans="2:8" ht="18.75" customHeight="1">
      <c r="B12" s="152" t="s">
        <v>95</v>
      </c>
      <c r="C12" s="106">
        <f t="shared" si="1"/>
        <v>29</v>
      </c>
      <c r="D12" s="106">
        <v>15</v>
      </c>
      <c r="E12" s="106">
        <v>5</v>
      </c>
      <c r="F12" s="253">
        <v>9</v>
      </c>
    </row>
    <row r="13" spans="2:8" ht="18.75" customHeight="1">
      <c r="B13" s="152" t="s">
        <v>96</v>
      </c>
      <c r="C13" s="106">
        <f t="shared" si="1"/>
        <v>11</v>
      </c>
      <c r="D13" s="106">
        <v>2</v>
      </c>
      <c r="E13" s="106">
        <v>0</v>
      </c>
      <c r="F13" s="253">
        <v>9</v>
      </c>
    </row>
    <row r="14" spans="2:8" ht="18.75" customHeight="1">
      <c r="B14" s="152" t="s">
        <v>97</v>
      </c>
      <c r="C14" s="106">
        <f t="shared" si="1"/>
        <v>2</v>
      </c>
      <c r="D14" s="106">
        <v>0</v>
      </c>
      <c r="E14" s="106">
        <v>0</v>
      </c>
      <c r="F14" s="253">
        <v>2</v>
      </c>
    </row>
    <row r="15" spans="2:8" ht="18.75" customHeight="1">
      <c r="B15" s="152" t="s">
        <v>98</v>
      </c>
      <c r="C15" s="106">
        <f t="shared" si="1"/>
        <v>2</v>
      </c>
      <c r="D15" s="106">
        <v>1</v>
      </c>
      <c r="E15" s="106">
        <v>0</v>
      </c>
      <c r="F15" s="253">
        <v>1</v>
      </c>
    </row>
    <row r="16" spans="2:8" ht="18.75" customHeight="1">
      <c r="B16" s="152" t="s">
        <v>99</v>
      </c>
      <c r="C16" s="106">
        <f t="shared" si="1"/>
        <v>5</v>
      </c>
      <c r="D16" s="106">
        <v>1</v>
      </c>
      <c r="E16" s="106">
        <v>0</v>
      </c>
      <c r="F16" s="253">
        <v>4</v>
      </c>
    </row>
    <row r="17" spans="2:14" ht="15.75" thickBot="1">
      <c r="B17" s="155" t="s">
        <v>81</v>
      </c>
      <c r="C17" s="156">
        <f t="shared" si="1"/>
        <v>554.88135593214065</v>
      </c>
      <c r="D17" s="156">
        <v>247.99999999992542</v>
      </c>
      <c r="E17" s="156">
        <v>69.322033898311929</v>
      </c>
      <c r="F17" s="254">
        <v>237.5593220339033</v>
      </c>
    </row>
    <row r="18" spans="2:14" ht="9" customHeight="1"/>
    <row r="19" spans="2:14" ht="24.75" customHeight="1">
      <c r="B19" s="618" t="s">
        <v>82</v>
      </c>
      <c r="C19" s="618"/>
      <c r="D19" s="618"/>
      <c r="E19" s="618"/>
      <c r="F19" s="618"/>
    </row>
    <row r="21" spans="2:14">
      <c r="I21" s="671" t="s">
        <v>82</v>
      </c>
      <c r="J21" s="671"/>
      <c r="K21" s="671"/>
      <c r="L21" s="671"/>
      <c r="M21" s="671"/>
      <c r="N21" s="671"/>
    </row>
    <row r="22" spans="2:14" ht="15.75" thickBot="1">
      <c r="I22" s="671"/>
      <c r="J22" s="671"/>
      <c r="K22" s="671"/>
      <c r="L22" s="671"/>
      <c r="M22" s="671"/>
      <c r="N22" s="671"/>
    </row>
    <row r="23" spans="2:14">
      <c r="B23" s="629" t="s">
        <v>89</v>
      </c>
      <c r="C23" s="654" t="s">
        <v>9</v>
      </c>
      <c r="D23"/>
      <c r="E23"/>
    </row>
    <row r="24" spans="2:14">
      <c r="B24" s="630"/>
      <c r="C24" s="655"/>
      <c r="D24"/>
      <c r="E24"/>
    </row>
    <row r="25" spans="2:14">
      <c r="B25" s="111" t="s">
        <v>9</v>
      </c>
      <c r="C25" s="112">
        <f>+C6/$C$6</f>
        <v>1</v>
      </c>
      <c r="D25"/>
      <c r="E25"/>
    </row>
    <row r="26" spans="2:14">
      <c r="B26" s="113" t="s">
        <v>81</v>
      </c>
      <c r="C26" s="114">
        <v>8.3117318350643996E-2</v>
      </c>
      <c r="D26"/>
      <c r="E26"/>
    </row>
    <row r="27" spans="2:14">
      <c r="B27" s="113" t="s">
        <v>99</v>
      </c>
      <c r="C27" s="114">
        <v>7.4896477834451565E-4</v>
      </c>
      <c r="D27"/>
      <c r="E27"/>
    </row>
    <row r="28" spans="2:14">
      <c r="B28" s="113" t="s">
        <v>98</v>
      </c>
      <c r="C28" s="114">
        <v>2.9958591133780622E-4</v>
      </c>
      <c r="D28"/>
      <c r="E28"/>
    </row>
    <row r="29" spans="2:14">
      <c r="B29" s="113" t="s">
        <v>97</v>
      </c>
      <c r="C29" s="114">
        <v>2.9958591133780622E-4</v>
      </c>
      <c r="D29"/>
      <c r="E29"/>
    </row>
    <row r="30" spans="2:14">
      <c r="B30" s="113" t="s">
        <v>96</v>
      </c>
      <c r="C30" s="114">
        <v>1.6477225123579344E-3</v>
      </c>
      <c r="D30"/>
      <c r="E30"/>
    </row>
    <row r="31" spans="2:14" ht="15" customHeight="1">
      <c r="B31" s="113" t="s">
        <v>95</v>
      </c>
      <c r="C31" s="114">
        <v>4.3439957143981906E-3</v>
      </c>
      <c r="D31"/>
      <c r="E31"/>
    </row>
    <row r="32" spans="2:14">
      <c r="B32" s="113" t="s">
        <v>94</v>
      </c>
      <c r="C32" s="114">
        <v>7.4896477834451563E-3</v>
      </c>
      <c r="D32"/>
      <c r="E32"/>
    </row>
    <row r="33" spans="2:9">
      <c r="B33" s="113" t="s">
        <v>93</v>
      </c>
      <c r="C33" s="114">
        <v>7.7892336947829625E-3</v>
      </c>
      <c r="D33"/>
      <c r="E33"/>
    </row>
    <row r="34" spans="2:9">
      <c r="B34" s="113" t="s">
        <v>92</v>
      </c>
      <c r="C34" s="114">
        <v>7.7592751036491811E-2</v>
      </c>
      <c r="D34"/>
      <c r="E34"/>
    </row>
    <row r="35" spans="2:9">
      <c r="B35" s="113" t="s">
        <v>91</v>
      </c>
      <c r="C35" s="114">
        <v>0.16297473576776658</v>
      </c>
      <c r="D35"/>
      <c r="E35"/>
    </row>
    <row r="36" spans="2:9">
      <c r="B36" s="113" t="s">
        <v>90</v>
      </c>
      <c r="C36" s="114">
        <v>0.65369645853909319</v>
      </c>
      <c r="D36"/>
      <c r="E36"/>
    </row>
    <row r="39" spans="2:9">
      <c r="B39"/>
      <c r="C39"/>
      <c r="D39"/>
      <c r="E39"/>
    </row>
    <row r="40" spans="2:9">
      <c r="B40"/>
      <c r="C40"/>
      <c r="D40"/>
      <c r="E40"/>
    </row>
    <row r="41" spans="2:9">
      <c r="B41"/>
      <c r="C41"/>
      <c r="D41"/>
      <c r="E41"/>
      <c r="I41" s="75"/>
    </row>
    <row r="42" spans="2:9">
      <c r="B42"/>
      <c r="C42"/>
      <c r="D42"/>
      <c r="E42"/>
    </row>
    <row r="43" spans="2:9">
      <c r="B43"/>
      <c r="C43"/>
      <c r="D43"/>
      <c r="E43"/>
    </row>
    <row r="44" spans="2:9">
      <c r="B44"/>
      <c r="C44"/>
      <c r="D44"/>
      <c r="E44"/>
    </row>
    <row r="45" spans="2:9">
      <c r="B45"/>
      <c r="C45"/>
      <c r="D45"/>
      <c r="E45"/>
    </row>
    <row r="46" spans="2:9">
      <c r="B46"/>
      <c r="C46"/>
      <c r="D46"/>
      <c r="E46"/>
    </row>
    <row r="47" spans="2:9">
      <c r="B47"/>
      <c r="C47"/>
      <c r="D47"/>
      <c r="E47"/>
    </row>
    <row r="48" spans="2:9">
      <c r="B48"/>
      <c r="C48"/>
      <c r="D48"/>
      <c r="E48"/>
    </row>
    <row r="49" spans="2:8">
      <c r="B49"/>
      <c r="C49"/>
      <c r="D49"/>
      <c r="E49"/>
    </row>
    <row r="50" spans="2:8">
      <c r="B50"/>
      <c r="C50"/>
      <c r="D50"/>
      <c r="E50"/>
    </row>
    <row r="51" spans="2:8">
      <c r="B51"/>
      <c r="C51"/>
      <c r="D51"/>
      <c r="E51"/>
    </row>
    <row r="52" spans="2:8">
      <c r="B52"/>
      <c r="C52"/>
      <c r="D52"/>
      <c r="E52"/>
    </row>
    <row r="59" spans="2:8">
      <c r="B59" s="658" t="s">
        <v>100</v>
      </c>
      <c r="C59" s="659"/>
      <c r="D59" s="659"/>
      <c r="E59" s="659"/>
      <c r="F59" s="659"/>
      <c r="G59" s="659"/>
      <c r="H59" s="162"/>
    </row>
    <row r="60" spans="2:8" ht="15.75" thickBot="1">
      <c r="B60" s="660" t="s">
        <v>101</v>
      </c>
      <c r="C60" s="659"/>
      <c r="D60" s="659"/>
      <c r="E60" s="659"/>
      <c r="F60" s="659"/>
      <c r="G60" s="659"/>
      <c r="H60" s="162"/>
    </row>
    <row r="61" spans="2:8" ht="15.75" thickBot="1">
      <c r="B61" s="661" t="s">
        <v>102</v>
      </c>
      <c r="C61" s="662"/>
      <c r="D61" s="664" t="s">
        <v>103</v>
      </c>
      <c r="E61" s="665"/>
      <c r="F61" s="666"/>
      <c r="G61" s="667" t="s">
        <v>9</v>
      </c>
      <c r="H61" s="162"/>
    </row>
    <row r="62" spans="2:8" ht="15.75" thickBot="1">
      <c r="B62" s="663"/>
      <c r="C62" s="657"/>
      <c r="D62" s="163" t="s">
        <v>104</v>
      </c>
      <c r="E62" s="164" t="s">
        <v>105</v>
      </c>
      <c r="F62" s="164" t="s">
        <v>106</v>
      </c>
      <c r="G62" s="668"/>
      <c r="H62" s="162"/>
    </row>
    <row r="63" spans="2:8" ht="24">
      <c r="B63" s="669" t="s">
        <v>108</v>
      </c>
      <c r="C63" s="165" t="s">
        <v>109</v>
      </c>
      <c r="D63" s="166">
        <v>2291</v>
      </c>
      <c r="E63" s="167">
        <v>1051</v>
      </c>
      <c r="F63" s="167">
        <v>1022</v>
      </c>
      <c r="G63" s="168">
        <v>4364</v>
      </c>
      <c r="H63" s="162"/>
    </row>
    <row r="64" spans="2:8" ht="24">
      <c r="B64" s="670"/>
      <c r="C64" s="169" t="s">
        <v>110</v>
      </c>
      <c r="D64" s="170">
        <v>586</v>
      </c>
      <c r="E64" s="171">
        <v>143</v>
      </c>
      <c r="F64" s="171">
        <v>359</v>
      </c>
      <c r="G64" s="172">
        <v>1088</v>
      </c>
      <c r="H64" s="162"/>
    </row>
    <row r="65" spans="2:9" ht="24">
      <c r="B65" s="670"/>
      <c r="C65" s="169" t="s">
        <v>111</v>
      </c>
      <c r="D65" s="170">
        <v>205</v>
      </c>
      <c r="E65" s="171">
        <v>98</v>
      </c>
      <c r="F65" s="171">
        <v>215</v>
      </c>
      <c r="G65" s="172">
        <v>518</v>
      </c>
      <c r="H65" s="162"/>
    </row>
    <row r="66" spans="2:9" ht="24">
      <c r="B66" s="670"/>
      <c r="C66" s="169" t="s">
        <v>112</v>
      </c>
      <c r="D66" s="170">
        <v>26</v>
      </c>
      <c r="E66" s="171">
        <v>4</v>
      </c>
      <c r="F66" s="171">
        <v>22</v>
      </c>
      <c r="G66" s="172">
        <v>52</v>
      </c>
      <c r="H66" s="162"/>
    </row>
    <row r="67" spans="2:9" ht="24">
      <c r="B67" s="670"/>
      <c r="C67" s="169" t="s">
        <v>113</v>
      </c>
      <c r="D67" s="170">
        <v>22</v>
      </c>
      <c r="E67" s="171">
        <v>11</v>
      </c>
      <c r="F67" s="171">
        <v>17</v>
      </c>
      <c r="G67" s="172">
        <v>50</v>
      </c>
      <c r="H67" s="162"/>
    </row>
    <row r="68" spans="2:9" ht="24">
      <c r="B68" s="670"/>
      <c r="C68" s="169" t="s">
        <v>114</v>
      </c>
      <c r="D68" s="170">
        <v>15</v>
      </c>
      <c r="E68" s="171">
        <v>5</v>
      </c>
      <c r="F68" s="171">
        <v>9</v>
      </c>
      <c r="G68" s="172">
        <v>29</v>
      </c>
      <c r="H68" s="162"/>
    </row>
    <row r="69" spans="2:9" ht="24">
      <c r="B69" s="670"/>
      <c r="C69" s="169" t="s">
        <v>115</v>
      </c>
      <c r="D69" s="170">
        <v>2</v>
      </c>
      <c r="E69" s="171">
        <v>0</v>
      </c>
      <c r="F69" s="171">
        <v>9</v>
      </c>
      <c r="G69" s="172">
        <v>11</v>
      </c>
      <c r="H69" s="162"/>
    </row>
    <row r="70" spans="2:9" ht="24">
      <c r="B70" s="670"/>
      <c r="C70" s="169" t="s">
        <v>116</v>
      </c>
      <c r="D70" s="170">
        <v>0</v>
      </c>
      <c r="E70" s="171">
        <v>0</v>
      </c>
      <c r="F70" s="171">
        <v>2</v>
      </c>
      <c r="G70" s="172">
        <v>2</v>
      </c>
      <c r="H70" s="162"/>
    </row>
    <row r="71" spans="2:9" ht="24">
      <c r="B71" s="670"/>
      <c r="C71" s="169" t="s">
        <v>117</v>
      </c>
      <c r="D71" s="170">
        <v>1</v>
      </c>
      <c r="E71" s="171">
        <v>0</v>
      </c>
      <c r="F71" s="171">
        <v>1</v>
      </c>
      <c r="G71" s="172">
        <v>2</v>
      </c>
      <c r="H71" s="162"/>
    </row>
    <row r="72" spans="2:9" ht="24">
      <c r="B72" s="670"/>
      <c r="C72" s="169" t="s">
        <v>118</v>
      </c>
      <c r="D72" s="170">
        <v>1</v>
      </c>
      <c r="E72" s="171">
        <v>0</v>
      </c>
      <c r="F72" s="171">
        <v>4</v>
      </c>
      <c r="G72" s="172">
        <v>5</v>
      </c>
      <c r="H72" s="162"/>
    </row>
    <row r="73" spans="2:9" ht="15.75" thickBot="1">
      <c r="B73" s="656" t="s">
        <v>9</v>
      </c>
      <c r="C73" s="657"/>
      <c r="D73" s="173">
        <v>3149</v>
      </c>
      <c r="E73" s="174">
        <v>1312</v>
      </c>
      <c r="F73" s="174">
        <v>1660</v>
      </c>
      <c r="G73" s="175">
        <v>6121</v>
      </c>
      <c r="H73" s="162"/>
      <c r="I73" s="221">
        <f>G73+G77</f>
        <v>6675.8813559321407</v>
      </c>
    </row>
    <row r="75" spans="2:9">
      <c r="D75" s="53">
        <v>3396.9999999999254</v>
      </c>
      <c r="E75" s="312">
        <v>1381.3220338983119</v>
      </c>
      <c r="F75" s="313">
        <v>1897.5593220339033</v>
      </c>
      <c r="G75" s="313">
        <v>6675.8813559321407</v>
      </c>
    </row>
    <row r="77" spans="2:9">
      <c r="D77" s="314">
        <f>D75-D73</f>
        <v>247.99999999992542</v>
      </c>
      <c r="E77" s="314">
        <f t="shared" ref="E77:G77" si="2">E75-E73</f>
        <v>69.322033898311929</v>
      </c>
      <c r="F77" s="314">
        <f t="shared" si="2"/>
        <v>237.5593220339033</v>
      </c>
      <c r="G77" s="314">
        <f t="shared" si="2"/>
        <v>554.88135593214065</v>
      </c>
    </row>
  </sheetData>
  <mergeCells count="17">
    <mergeCell ref="I21:N22"/>
    <mergeCell ref="B23:B24"/>
    <mergeCell ref="C23:C24"/>
    <mergeCell ref="B73:C73"/>
    <mergeCell ref="B59:G59"/>
    <mergeCell ref="B60:G60"/>
    <mergeCell ref="B61:C62"/>
    <mergeCell ref="D61:F61"/>
    <mergeCell ref="G61:G62"/>
    <mergeCell ref="B63:B72"/>
    <mergeCell ref="B19:F19"/>
    <mergeCell ref="B1:F1"/>
    <mergeCell ref="B2:F2"/>
    <mergeCell ref="B3:G3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E7:K11"/>
  <sheetViews>
    <sheetView workbookViewId="0">
      <selection activeCell="K10" sqref="K10"/>
    </sheetView>
  </sheetViews>
  <sheetFormatPr baseColWidth="10" defaultRowHeight="15"/>
  <cols>
    <col min="1" max="3" width="11.42578125" style="1"/>
    <col min="4" max="4" width="6.140625" style="1" customWidth="1"/>
    <col min="5" max="5" width="11.42578125" style="1"/>
    <col min="6" max="6" width="19" style="1" customWidth="1"/>
    <col min="7" max="10" width="11.42578125" style="1"/>
    <col min="11" max="11" width="19.7109375" style="1" customWidth="1"/>
    <col min="12" max="16384" width="11.42578125" style="1"/>
  </cols>
  <sheetData>
    <row r="7" spans="5:11" ht="53.25" customHeight="1">
      <c r="E7" s="613" t="s">
        <v>434</v>
      </c>
      <c r="F7" s="613"/>
      <c r="G7" s="613"/>
      <c r="H7" s="613"/>
      <c r="I7" s="613"/>
      <c r="J7" s="613"/>
      <c r="K7" s="613"/>
    </row>
    <row r="8" spans="5:11" ht="18">
      <c r="E8" s="315">
        <v>1</v>
      </c>
      <c r="F8" s="316" t="s">
        <v>259</v>
      </c>
    </row>
    <row r="9" spans="5:11" ht="19.5" customHeight="1">
      <c r="E9" s="315">
        <v>2</v>
      </c>
      <c r="F9" s="316" t="s">
        <v>260</v>
      </c>
    </row>
    <row r="10" spans="5:11" ht="36">
      <c r="E10" s="315">
        <v>3</v>
      </c>
      <c r="F10" s="317" t="s">
        <v>261</v>
      </c>
    </row>
    <row r="11" spans="5:11" ht="18">
      <c r="E11" s="315">
        <v>4</v>
      </c>
      <c r="F11" s="316" t="s">
        <v>262</v>
      </c>
    </row>
  </sheetData>
  <mergeCells count="1">
    <mergeCell ref="E7:K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8:L9"/>
  <sheetViews>
    <sheetView workbookViewId="0">
      <selection activeCell="G15" sqref="G15"/>
    </sheetView>
  </sheetViews>
  <sheetFormatPr baseColWidth="10" defaultRowHeight="15"/>
  <cols>
    <col min="1" max="16384" width="11.42578125" style="1"/>
  </cols>
  <sheetData>
    <row r="8" spans="6:12" ht="59.25">
      <c r="F8" s="613" t="s">
        <v>4</v>
      </c>
      <c r="G8" s="613"/>
      <c r="H8" s="613"/>
      <c r="I8" s="613"/>
      <c r="J8" s="613"/>
      <c r="K8" s="613"/>
      <c r="L8" s="613"/>
    </row>
    <row r="9" spans="6:12" ht="61.5">
      <c r="F9" s="8"/>
      <c r="G9" s="740" t="s">
        <v>259</v>
      </c>
      <c r="H9" s="740"/>
      <c r="I9" s="740"/>
      <c r="J9" s="740"/>
      <c r="K9" s="740"/>
      <c r="L9" s="8"/>
    </row>
  </sheetData>
  <mergeCells count="2">
    <mergeCell ref="F8:L8"/>
    <mergeCell ref="G9:K9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B2:I15"/>
  <sheetViews>
    <sheetView showGridLines="0" zoomScale="90" zoomScaleNormal="90" workbookViewId="0">
      <selection activeCell="M10" sqref="M10"/>
    </sheetView>
  </sheetViews>
  <sheetFormatPr baseColWidth="10" defaultRowHeight="15"/>
  <cols>
    <col min="2" max="2" width="25.140625" customWidth="1"/>
    <col min="3" max="4" width="17.140625" customWidth="1"/>
  </cols>
  <sheetData>
    <row r="2" spans="2:9">
      <c r="B2" s="615" t="s">
        <v>663</v>
      </c>
      <c r="C2" s="615"/>
      <c r="D2" s="615"/>
    </row>
    <row r="3" spans="2:9">
      <c r="B3" s="619" t="s">
        <v>263</v>
      </c>
      <c r="C3" s="619"/>
      <c r="D3" s="619"/>
    </row>
    <row r="4" spans="2:9" ht="15.75" thickBot="1">
      <c r="B4" s="9"/>
      <c r="C4" s="9"/>
      <c r="D4" s="9"/>
      <c r="E4" s="10"/>
    </row>
    <row r="5" spans="2:9" ht="15.75" thickBot="1">
      <c r="B5" s="318" t="s">
        <v>6</v>
      </c>
      <c r="C5" s="319" t="s">
        <v>7</v>
      </c>
      <c r="D5" s="320" t="s">
        <v>8</v>
      </c>
      <c r="E5" s="10"/>
    </row>
    <row r="6" spans="2:9" ht="19.5" customHeight="1">
      <c r="B6" s="128" t="s">
        <v>9</v>
      </c>
      <c r="C6" s="129">
        <f>+SUM(C7:C11)</f>
        <v>5087</v>
      </c>
      <c r="D6" s="130">
        <f>+SUM(D7:D11)</f>
        <v>1.0000000000000002</v>
      </c>
      <c r="E6" s="10"/>
    </row>
    <row r="7" spans="2:9" ht="19.5" customHeight="1">
      <c r="B7" s="131" t="s">
        <v>259</v>
      </c>
      <c r="C7" s="132">
        <v>3522.0000000000005</v>
      </c>
      <c r="D7" s="133">
        <v>0.69229862012029741</v>
      </c>
      <c r="E7" s="10"/>
    </row>
    <row r="8" spans="2:9" ht="19.5" customHeight="1">
      <c r="B8" s="131" t="s">
        <v>264</v>
      </c>
      <c r="C8" s="132">
        <v>615</v>
      </c>
      <c r="D8" s="133">
        <v>0.12088689703974528</v>
      </c>
      <c r="E8" s="10"/>
    </row>
    <row r="9" spans="2:9" ht="19.5" customHeight="1">
      <c r="B9" s="131" t="s">
        <v>265</v>
      </c>
      <c r="C9" s="132">
        <v>522</v>
      </c>
      <c r="D9" s="133">
        <v>0.10263264797997654</v>
      </c>
      <c r="E9" s="10"/>
    </row>
    <row r="10" spans="2:9" ht="19.5" customHeight="1">
      <c r="B10" s="131" t="s">
        <v>266</v>
      </c>
      <c r="C10" s="132">
        <v>221</v>
      </c>
      <c r="D10" s="133">
        <v>4.3440657310217436E-2</v>
      </c>
      <c r="E10" s="10"/>
    </row>
    <row r="11" spans="2:9" ht="15.75" thickBot="1">
      <c r="B11" s="180" t="s">
        <v>267</v>
      </c>
      <c r="C11" s="181">
        <v>207</v>
      </c>
      <c r="D11" s="228">
        <v>4.0741177549763502E-2</v>
      </c>
      <c r="E11" s="10"/>
    </row>
    <row r="14" spans="2:9">
      <c r="B14" s="615" t="s">
        <v>436</v>
      </c>
      <c r="C14" s="615"/>
      <c r="D14" s="615"/>
      <c r="E14" s="615"/>
      <c r="F14" s="615"/>
      <c r="G14" s="615"/>
      <c r="H14" s="615"/>
      <c r="I14" s="615"/>
    </row>
    <row r="15" spans="2:9">
      <c r="B15" s="619" t="s">
        <v>268</v>
      </c>
      <c r="C15" s="619"/>
      <c r="D15" s="619"/>
      <c r="E15" s="619"/>
      <c r="F15" s="619"/>
      <c r="G15" s="619"/>
      <c r="H15" s="619"/>
      <c r="I15" s="619"/>
    </row>
  </sheetData>
  <mergeCells count="4">
    <mergeCell ref="B2:D2"/>
    <mergeCell ref="B3:D3"/>
    <mergeCell ref="B14:I14"/>
    <mergeCell ref="B15:I15"/>
  </mergeCells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B1:Q119"/>
  <sheetViews>
    <sheetView showGridLines="0" topLeftCell="C3" workbookViewId="0">
      <selection activeCell="I13" sqref="I13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10" max="10" width="68.140625" bestFit="1" customWidth="1"/>
  </cols>
  <sheetData>
    <row r="1" spans="2:13">
      <c r="B1" s="615" t="s">
        <v>435</v>
      </c>
      <c r="C1" s="615"/>
      <c r="D1" s="615"/>
      <c r="E1" s="615"/>
      <c r="F1" s="615"/>
      <c r="G1" s="615"/>
      <c r="H1" s="615"/>
      <c r="I1" s="443"/>
    </row>
    <row r="2" spans="2:13">
      <c r="B2" s="619" t="s">
        <v>269</v>
      </c>
      <c r="C2" s="619"/>
      <c r="D2" s="619"/>
      <c r="E2" s="619"/>
      <c r="F2" s="619"/>
      <c r="G2" s="619"/>
      <c r="H2" s="619"/>
      <c r="I2" s="445"/>
    </row>
    <row r="3" spans="2:13" ht="15.75" thickBot="1">
      <c r="B3" s="38"/>
      <c r="C3" s="38"/>
      <c r="D3" s="38"/>
      <c r="E3" s="38"/>
      <c r="F3" s="38"/>
      <c r="G3" s="38"/>
      <c r="H3" s="38"/>
      <c r="I3" s="38"/>
      <c r="J3" s="39"/>
    </row>
    <row r="4" spans="2:13" ht="15.75" thickBot="1">
      <c r="B4" s="741" t="s">
        <v>16</v>
      </c>
      <c r="C4" s="743" t="s">
        <v>9</v>
      </c>
      <c r="D4" s="745" t="s">
        <v>6</v>
      </c>
      <c r="E4" s="746"/>
      <c r="F4" s="746"/>
      <c r="G4" s="746"/>
      <c r="H4" s="747"/>
      <c r="J4" s="39"/>
    </row>
    <row r="5" spans="2:13" ht="24.75" thickBot="1">
      <c r="B5" s="742"/>
      <c r="C5" s="744"/>
      <c r="D5" s="321" t="s">
        <v>259</v>
      </c>
      <c r="E5" s="322" t="s">
        <v>264</v>
      </c>
      <c r="F5" s="322" t="s">
        <v>265</v>
      </c>
      <c r="G5" s="322" t="s">
        <v>267</v>
      </c>
      <c r="H5" s="323" t="s">
        <v>266</v>
      </c>
      <c r="J5" s="39"/>
    </row>
    <row r="6" spans="2:13" ht="18" customHeight="1">
      <c r="B6" s="41" t="s">
        <v>9</v>
      </c>
      <c r="C6" s="139">
        <f>+SUM(D6:H6)</f>
        <v>5087.3999999999987</v>
      </c>
      <c r="D6" s="139">
        <f>+SUM(D7:D57)</f>
        <v>3522.0000000000005</v>
      </c>
      <c r="E6" s="139">
        <f>+SUM(E7:E57)</f>
        <v>615</v>
      </c>
      <c r="F6" s="139">
        <f>+SUM(F7:F57)</f>
        <v>522.13333333333253</v>
      </c>
      <c r="G6" s="139">
        <f>+SUM(G7:G57)</f>
        <v>207.26666666666665</v>
      </c>
      <c r="H6" s="140">
        <f>+SUM(H7:H57)</f>
        <v>221.00000000000011</v>
      </c>
      <c r="I6" s="44"/>
      <c r="J6" s="39"/>
    </row>
    <row r="7" spans="2:13">
      <c r="B7" s="45" t="s">
        <v>17</v>
      </c>
      <c r="C7" s="46">
        <f>+SUM(D7:H7)</f>
        <v>21</v>
      </c>
      <c r="D7" s="46">
        <v>9</v>
      </c>
      <c r="E7" s="46">
        <v>6</v>
      </c>
      <c r="F7" s="46">
        <v>4</v>
      </c>
      <c r="G7" s="46">
        <v>1</v>
      </c>
      <c r="H7" s="47">
        <v>1</v>
      </c>
      <c r="I7" s="46"/>
    </row>
    <row r="8" spans="2:13">
      <c r="B8" s="45" t="s">
        <v>135</v>
      </c>
      <c r="C8" s="46">
        <f t="shared" ref="C8:C57" si="0">+SUM(D8:H8)</f>
        <v>11</v>
      </c>
      <c r="D8" s="46">
        <v>8</v>
      </c>
      <c r="E8" s="46">
        <v>2</v>
      </c>
      <c r="F8" s="46">
        <v>1</v>
      </c>
      <c r="G8" s="46">
        <v>0</v>
      </c>
      <c r="H8" s="47">
        <v>0</v>
      </c>
      <c r="I8" s="46"/>
      <c r="J8" s="48" t="s">
        <v>63</v>
      </c>
      <c r="K8" s="49">
        <v>1.1793843613633686E-2</v>
      </c>
    </row>
    <row r="9" spans="2:13">
      <c r="B9" s="45" t="s">
        <v>22</v>
      </c>
      <c r="C9" s="46">
        <f t="shared" si="0"/>
        <v>2</v>
      </c>
      <c r="D9" s="46">
        <v>1</v>
      </c>
      <c r="E9" s="46">
        <v>1</v>
      </c>
      <c r="F9" s="46">
        <v>0</v>
      </c>
      <c r="G9" s="46">
        <v>0</v>
      </c>
      <c r="H9" s="47">
        <v>0</v>
      </c>
      <c r="I9" s="46"/>
      <c r="J9" s="48" t="s">
        <v>74</v>
      </c>
      <c r="K9" s="49">
        <v>1.4742304517042108E-2</v>
      </c>
    </row>
    <row r="10" spans="2:13">
      <c r="B10" s="45" t="s">
        <v>137</v>
      </c>
      <c r="C10" s="46">
        <f t="shared" si="0"/>
        <v>13</v>
      </c>
      <c r="D10" s="46">
        <v>8</v>
      </c>
      <c r="E10" s="46">
        <v>4</v>
      </c>
      <c r="F10" s="46">
        <v>1</v>
      </c>
      <c r="G10" s="46">
        <v>0</v>
      </c>
      <c r="H10" s="47">
        <v>0</v>
      </c>
      <c r="I10" s="46"/>
      <c r="J10" s="48" t="s">
        <v>25</v>
      </c>
      <c r="K10" s="49">
        <v>1.9263277902268353E-2</v>
      </c>
    </row>
    <row r="11" spans="2:13">
      <c r="B11" s="45" t="s">
        <v>138</v>
      </c>
      <c r="C11" s="46">
        <f t="shared" si="0"/>
        <v>1</v>
      </c>
      <c r="D11" s="46">
        <v>1</v>
      </c>
      <c r="E11" s="46">
        <v>0</v>
      </c>
      <c r="F11" s="46">
        <v>0</v>
      </c>
      <c r="G11" s="46">
        <v>0</v>
      </c>
      <c r="H11" s="47">
        <v>0</v>
      </c>
      <c r="I11" s="46"/>
      <c r="J11" s="48" t="s">
        <v>53</v>
      </c>
      <c r="K11" s="49">
        <v>2.1228918504540634E-2</v>
      </c>
    </row>
    <row r="12" spans="2:13" ht="24">
      <c r="B12" s="45" t="s">
        <v>139</v>
      </c>
      <c r="C12" s="46">
        <f t="shared" si="0"/>
        <v>3</v>
      </c>
      <c r="D12" s="46">
        <v>2</v>
      </c>
      <c r="E12" s="46">
        <v>0</v>
      </c>
      <c r="F12" s="46">
        <v>1</v>
      </c>
      <c r="G12" s="46">
        <v>0</v>
      </c>
      <c r="H12" s="47">
        <v>0</v>
      </c>
      <c r="I12" s="46"/>
      <c r="J12" s="48" t="s">
        <v>29</v>
      </c>
      <c r="K12" s="49">
        <v>2.6929276251130251E-2</v>
      </c>
    </row>
    <row r="13" spans="2:13">
      <c r="B13" s="45" t="s">
        <v>30</v>
      </c>
      <c r="C13" s="46">
        <f t="shared" si="0"/>
        <v>1</v>
      </c>
      <c r="D13" s="46">
        <v>1</v>
      </c>
      <c r="E13" s="46">
        <v>0</v>
      </c>
      <c r="F13" s="46">
        <v>0</v>
      </c>
      <c r="G13" s="46">
        <v>0</v>
      </c>
      <c r="H13" s="47">
        <v>0</v>
      </c>
      <c r="I13" s="46"/>
      <c r="J13" s="48" t="s">
        <v>27</v>
      </c>
      <c r="K13" s="49">
        <v>3.6757479262491656E-2</v>
      </c>
    </row>
    <row r="14" spans="2:13">
      <c r="B14" s="45" t="s">
        <v>32</v>
      </c>
      <c r="C14" s="46">
        <f t="shared" si="0"/>
        <v>3</v>
      </c>
      <c r="D14" s="46">
        <v>2</v>
      </c>
      <c r="E14" s="46">
        <v>1</v>
      </c>
      <c r="F14" s="46">
        <v>0</v>
      </c>
      <c r="G14" s="46">
        <v>0</v>
      </c>
      <c r="H14" s="47">
        <v>0</v>
      </c>
      <c r="I14" s="46"/>
      <c r="J14" s="48" t="s">
        <v>31</v>
      </c>
      <c r="K14" s="49">
        <v>5.1499783779533764E-2</v>
      </c>
    </row>
    <row r="15" spans="2:13">
      <c r="B15" s="45" t="s">
        <v>34</v>
      </c>
      <c r="C15" s="46">
        <f t="shared" si="0"/>
        <v>1</v>
      </c>
      <c r="D15" s="46">
        <v>1</v>
      </c>
      <c r="E15" s="46">
        <v>0</v>
      </c>
      <c r="F15" s="46">
        <v>0</v>
      </c>
      <c r="G15" s="46">
        <v>0</v>
      </c>
      <c r="H15" s="47">
        <v>0</v>
      </c>
      <c r="I15" s="46"/>
      <c r="J15" s="48" t="s">
        <v>35</v>
      </c>
      <c r="K15" s="49">
        <v>9.4350748909069485E-2</v>
      </c>
    </row>
    <row r="16" spans="2:13">
      <c r="B16" s="45" t="s">
        <v>140</v>
      </c>
      <c r="C16" s="46">
        <f t="shared" si="0"/>
        <v>17</v>
      </c>
      <c r="D16" s="46">
        <v>10</v>
      </c>
      <c r="E16" s="46">
        <v>6</v>
      </c>
      <c r="F16" s="46">
        <v>0</v>
      </c>
      <c r="G16" s="46">
        <v>1</v>
      </c>
      <c r="H16" s="47">
        <v>0</v>
      </c>
      <c r="I16" s="46"/>
      <c r="J16" s="48" t="s">
        <v>33</v>
      </c>
      <c r="K16" s="49">
        <v>9.5137005149978401E-2</v>
      </c>
      <c r="M16">
        <f>+K17*C6</f>
        <v>2166</v>
      </c>
    </row>
    <row r="17" spans="2:11">
      <c r="B17" s="45" t="s">
        <v>44</v>
      </c>
      <c r="C17" s="46">
        <f t="shared" si="0"/>
        <v>14</v>
      </c>
      <c r="D17" s="46">
        <v>6</v>
      </c>
      <c r="E17" s="46">
        <v>5</v>
      </c>
      <c r="F17" s="46">
        <v>1</v>
      </c>
      <c r="G17" s="46">
        <v>1</v>
      </c>
      <c r="H17" s="47">
        <v>1</v>
      </c>
      <c r="I17" s="46"/>
      <c r="J17" s="48" t="s">
        <v>37</v>
      </c>
      <c r="K17" s="49">
        <v>0.42575775445217606</v>
      </c>
    </row>
    <row r="18" spans="2:11">
      <c r="B18" s="45" t="s">
        <v>45</v>
      </c>
      <c r="C18" s="46">
        <f t="shared" si="0"/>
        <v>2</v>
      </c>
      <c r="D18" s="46">
        <v>1</v>
      </c>
      <c r="E18" s="46">
        <v>1</v>
      </c>
      <c r="F18" s="46">
        <v>0</v>
      </c>
      <c r="G18" s="46">
        <v>0</v>
      </c>
      <c r="H18" s="47">
        <v>0</v>
      </c>
      <c r="I18" s="46"/>
      <c r="J18" s="39"/>
    </row>
    <row r="19" spans="2:11">
      <c r="B19" s="45" t="s">
        <v>46</v>
      </c>
      <c r="C19" s="46">
        <f t="shared" si="0"/>
        <v>3</v>
      </c>
      <c r="D19" s="46">
        <v>2</v>
      </c>
      <c r="E19" s="46">
        <v>0</v>
      </c>
      <c r="F19" s="46">
        <v>0</v>
      </c>
      <c r="G19" s="46">
        <v>0</v>
      </c>
      <c r="H19" s="47">
        <v>1</v>
      </c>
      <c r="I19" s="46"/>
      <c r="J19" s="39"/>
    </row>
    <row r="20" spans="2:11">
      <c r="B20" s="45" t="s">
        <v>47</v>
      </c>
      <c r="C20" s="46">
        <f t="shared" si="0"/>
        <v>2</v>
      </c>
      <c r="D20" s="46">
        <v>1</v>
      </c>
      <c r="E20" s="46">
        <v>1</v>
      </c>
      <c r="F20" s="46">
        <v>0</v>
      </c>
      <c r="G20" s="46">
        <v>0</v>
      </c>
      <c r="H20" s="47">
        <v>0</v>
      </c>
      <c r="I20" s="46"/>
      <c r="J20" s="39"/>
    </row>
    <row r="21" spans="2:11">
      <c r="B21" s="45" t="s">
        <v>48</v>
      </c>
      <c r="C21" s="46">
        <f t="shared" si="0"/>
        <v>3</v>
      </c>
      <c r="D21" s="46">
        <v>0</v>
      </c>
      <c r="E21" s="46">
        <v>1</v>
      </c>
      <c r="F21" s="46">
        <v>1</v>
      </c>
      <c r="G21" s="46">
        <v>0</v>
      </c>
      <c r="H21" s="47">
        <v>1</v>
      </c>
      <c r="I21" s="46"/>
      <c r="J21" s="39"/>
    </row>
    <row r="22" spans="2:11">
      <c r="B22" s="45" t="s">
        <v>29</v>
      </c>
      <c r="C22" s="46">
        <f t="shared" si="0"/>
        <v>137</v>
      </c>
      <c r="D22" s="46">
        <v>73</v>
      </c>
      <c r="E22" s="46">
        <v>28</v>
      </c>
      <c r="F22" s="46">
        <v>9</v>
      </c>
      <c r="G22" s="46">
        <v>12</v>
      </c>
      <c r="H22" s="47">
        <v>15</v>
      </c>
      <c r="I22" s="46"/>
      <c r="J22" s="39"/>
    </row>
    <row r="23" spans="2:11">
      <c r="B23" s="45" t="s">
        <v>19</v>
      </c>
      <c r="C23" s="46">
        <f t="shared" si="0"/>
        <v>56</v>
      </c>
      <c r="D23" s="46">
        <v>49</v>
      </c>
      <c r="E23" s="46">
        <v>2</v>
      </c>
      <c r="F23" s="46">
        <v>1</v>
      </c>
      <c r="G23" s="46">
        <v>3</v>
      </c>
      <c r="H23" s="47">
        <v>1</v>
      </c>
      <c r="I23" s="46"/>
      <c r="J23" s="39"/>
    </row>
    <row r="24" spans="2:11" ht="24">
      <c r="B24" s="45" t="s">
        <v>37</v>
      </c>
      <c r="C24" s="46">
        <f t="shared" si="0"/>
        <v>2166</v>
      </c>
      <c r="D24" s="46">
        <v>1602</v>
      </c>
      <c r="E24" s="46">
        <v>224</v>
      </c>
      <c r="F24" s="46">
        <v>191</v>
      </c>
      <c r="G24" s="46">
        <v>77</v>
      </c>
      <c r="H24" s="47">
        <v>72</v>
      </c>
      <c r="I24" s="46"/>
      <c r="J24" s="39"/>
    </row>
    <row r="25" spans="2:11">
      <c r="B25" s="45" t="s">
        <v>52</v>
      </c>
      <c r="C25" s="46">
        <f t="shared" si="0"/>
        <v>7</v>
      </c>
      <c r="D25" s="46">
        <v>6</v>
      </c>
      <c r="E25" s="46">
        <v>1</v>
      </c>
      <c r="F25" s="46">
        <v>0</v>
      </c>
      <c r="G25" s="46">
        <v>0</v>
      </c>
      <c r="H25" s="47">
        <v>0</v>
      </c>
      <c r="I25" s="46"/>
      <c r="J25" s="39"/>
    </row>
    <row r="26" spans="2:11">
      <c r="B26" s="45" t="s">
        <v>53</v>
      </c>
      <c r="C26" s="46">
        <f t="shared" si="0"/>
        <v>108</v>
      </c>
      <c r="D26" s="46">
        <v>91</v>
      </c>
      <c r="E26" s="46">
        <v>10</v>
      </c>
      <c r="F26" s="46">
        <v>4</v>
      </c>
      <c r="G26" s="46">
        <v>2</v>
      </c>
      <c r="H26" s="47">
        <v>1</v>
      </c>
      <c r="I26" s="46"/>
      <c r="J26" s="39"/>
    </row>
    <row r="27" spans="2:11">
      <c r="B27" s="45" t="s">
        <v>54</v>
      </c>
      <c r="C27" s="46">
        <f t="shared" si="0"/>
        <v>3</v>
      </c>
      <c r="D27" s="46">
        <v>1</v>
      </c>
      <c r="E27" s="46">
        <v>1</v>
      </c>
      <c r="F27" s="46">
        <v>1</v>
      </c>
      <c r="G27" s="46">
        <v>0</v>
      </c>
      <c r="H27" s="47">
        <v>0</v>
      </c>
      <c r="I27" s="46"/>
      <c r="J27" s="39"/>
    </row>
    <row r="28" spans="2:11">
      <c r="B28" s="45" t="s">
        <v>55</v>
      </c>
      <c r="C28" s="46">
        <f t="shared" si="0"/>
        <v>33</v>
      </c>
      <c r="D28" s="46">
        <v>18</v>
      </c>
      <c r="E28" s="46">
        <v>7</v>
      </c>
      <c r="F28" s="46">
        <v>6</v>
      </c>
      <c r="G28" s="46">
        <v>1</v>
      </c>
      <c r="H28" s="47">
        <v>1</v>
      </c>
      <c r="I28" s="46"/>
      <c r="J28" s="39"/>
    </row>
    <row r="29" spans="2:11">
      <c r="B29" s="45" t="s">
        <v>33</v>
      </c>
      <c r="C29" s="46">
        <f t="shared" si="0"/>
        <v>484</v>
      </c>
      <c r="D29" s="46">
        <v>332</v>
      </c>
      <c r="E29" s="46">
        <v>66</v>
      </c>
      <c r="F29" s="46">
        <v>39</v>
      </c>
      <c r="G29" s="46">
        <v>26</v>
      </c>
      <c r="H29" s="47">
        <v>21</v>
      </c>
      <c r="I29" s="46"/>
      <c r="J29" s="39"/>
    </row>
    <row r="30" spans="2:11">
      <c r="B30" s="45" t="s">
        <v>58</v>
      </c>
      <c r="C30" s="46">
        <f t="shared" si="0"/>
        <v>2</v>
      </c>
      <c r="D30" s="46">
        <v>2</v>
      </c>
      <c r="E30" s="46">
        <v>0</v>
      </c>
      <c r="F30" s="46">
        <v>0</v>
      </c>
      <c r="G30" s="46">
        <v>0</v>
      </c>
      <c r="H30" s="47">
        <v>0</v>
      </c>
      <c r="I30" s="46"/>
      <c r="J30" s="39"/>
    </row>
    <row r="31" spans="2:11">
      <c r="B31" s="45" t="s">
        <v>142</v>
      </c>
      <c r="C31" s="46">
        <f t="shared" si="0"/>
        <v>36</v>
      </c>
      <c r="D31" s="46">
        <v>17</v>
      </c>
      <c r="E31" s="46">
        <v>10</v>
      </c>
      <c r="F31" s="46">
        <v>4</v>
      </c>
      <c r="G31" s="46">
        <v>4</v>
      </c>
      <c r="H31" s="47">
        <v>1</v>
      </c>
      <c r="I31" s="46"/>
      <c r="J31" s="39"/>
    </row>
    <row r="32" spans="2:11">
      <c r="B32" s="45" t="s">
        <v>21</v>
      </c>
      <c r="C32" s="46">
        <f t="shared" si="0"/>
        <v>46</v>
      </c>
      <c r="D32" s="46">
        <v>29</v>
      </c>
      <c r="E32" s="46">
        <v>9</v>
      </c>
      <c r="F32" s="46">
        <v>4</v>
      </c>
      <c r="G32" s="46">
        <v>1</v>
      </c>
      <c r="H32" s="47">
        <v>3</v>
      </c>
      <c r="I32" s="46"/>
      <c r="J32" s="39"/>
    </row>
    <row r="33" spans="2:17" ht="24">
      <c r="B33" s="45" t="s">
        <v>61</v>
      </c>
      <c r="C33" s="46">
        <f t="shared" si="0"/>
        <v>2</v>
      </c>
      <c r="D33" s="46">
        <v>2</v>
      </c>
      <c r="E33" s="46">
        <v>0</v>
      </c>
      <c r="F33" s="46">
        <v>0</v>
      </c>
      <c r="G33" s="46">
        <v>0</v>
      </c>
      <c r="H33" s="47">
        <v>0</v>
      </c>
      <c r="I33" s="46"/>
      <c r="J33" s="39"/>
    </row>
    <row r="34" spans="2:17">
      <c r="B34" s="45" t="s">
        <v>63</v>
      </c>
      <c r="C34" s="46">
        <f t="shared" si="0"/>
        <v>60</v>
      </c>
      <c r="D34" s="46">
        <v>57</v>
      </c>
      <c r="E34" s="46">
        <v>1</v>
      </c>
      <c r="F34" s="46">
        <v>1</v>
      </c>
      <c r="G34" s="46">
        <v>0</v>
      </c>
      <c r="H34" s="47">
        <v>1</v>
      </c>
      <c r="I34" s="46"/>
      <c r="J34" s="39"/>
    </row>
    <row r="35" spans="2:17">
      <c r="B35" s="45" t="s">
        <v>64</v>
      </c>
      <c r="C35" s="46">
        <f t="shared" si="0"/>
        <v>26</v>
      </c>
      <c r="D35" s="46">
        <v>21</v>
      </c>
      <c r="E35" s="46">
        <v>3</v>
      </c>
      <c r="F35" s="46">
        <v>1</v>
      </c>
      <c r="G35" s="46">
        <v>0</v>
      </c>
      <c r="H35" s="47">
        <v>1</v>
      </c>
      <c r="I35" s="46"/>
      <c r="J35" s="39"/>
    </row>
    <row r="36" spans="2:17" ht="24">
      <c r="B36" s="45" t="s">
        <v>65</v>
      </c>
      <c r="C36" s="46">
        <f t="shared" si="0"/>
        <v>1</v>
      </c>
      <c r="D36" s="46">
        <v>1</v>
      </c>
      <c r="E36" s="46">
        <v>0</v>
      </c>
      <c r="F36" s="46">
        <v>0</v>
      </c>
      <c r="G36" s="46">
        <v>0</v>
      </c>
      <c r="H36" s="47">
        <v>0</v>
      </c>
      <c r="I36" s="46"/>
      <c r="J36" s="39"/>
    </row>
    <row r="37" spans="2:17">
      <c r="B37" s="45" t="s">
        <v>67</v>
      </c>
      <c r="C37" s="46">
        <f t="shared" si="0"/>
        <v>1</v>
      </c>
      <c r="D37" s="46">
        <v>1</v>
      </c>
      <c r="E37" s="46">
        <v>0</v>
      </c>
      <c r="F37" s="46">
        <v>0</v>
      </c>
      <c r="G37" s="46">
        <v>0</v>
      </c>
      <c r="H37" s="47">
        <v>0</v>
      </c>
      <c r="I37" s="46"/>
      <c r="J37" s="39"/>
    </row>
    <row r="38" spans="2:17">
      <c r="B38" s="45" t="s">
        <v>68</v>
      </c>
      <c r="C38" s="46">
        <f t="shared" si="0"/>
        <v>7</v>
      </c>
      <c r="D38" s="46">
        <v>5</v>
      </c>
      <c r="E38" s="46">
        <v>0</v>
      </c>
      <c r="F38" s="46">
        <v>2</v>
      </c>
      <c r="G38" s="46">
        <v>0</v>
      </c>
      <c r="H38" s="47">
        <v>0</v>
      </c>
      <c r="I38" s="46"/>
      <c r="J38" s="39"/>
    </row>
    <row r="39" spans="2:17">
      <c r="B39" s="45" t="s">
        <v>69</v>
      </c>
      <c r="C39" s="46">
        <f t="shared" si="0"/>
        <v>6</v>
      </c>
      <c r="D39" s="46">
        <v>1</v>
      </c>
      <c r="E39" s="46">
        <v>0</v>
      </c>
      <c r="F39" s="46">
        <v>1</v>
      </c>
      <c r="G39" s="46">
        <v>0</v>
      </c>
      <c r="H39" s="47">
        <v>4</v>
      </c>
      <c r="I39" s="46"/>
      <c r="J39" s="39"/>
    </row>
    <row r="40" spans="2:17">
      <c r="B40" s="45" t="s">
        <v>70</v>
      </c>
      <c r="C40" s="46">
        <f t="shared" si="0"/>
        <v>3</v>
      </c>
      <c r="D40" s="46">
        <v>2</v>
      </c>
      <c r="E40" s="46">
        <v>1</v>
      </c>
      <c r="F40" s="46">
        <v>0</v>
      </c>
      <c r="G40" s="46">
        <v>0</v>
      </c>
      <c r="H40" s="47">
        <v>0</v>
      </c>
      <c r="I40" s="46"/>
      <c r="J40" s="39"/>
    </row>
    <row r="41" spans="2:17" ht="24">
      <c r="B41" s="45" t="s">
        <v>71</v>
      </c>
      <c r="C41" s="46">
        <f t="shared" si="0"/>
        <v>2</v>
      </c>
      <c r="D41" s="46">
        <v>2</v>
      </c>
      <c r="E41" s="46">
        <v>0</v>
      </c>
      <c r="F41" s="46">
        <v>0</v>
      </c>
      <c r="G41" s="46">
        <v>0</v>
      </c>
      <c r="H41" s="47">
        <v>0</v>
      </c>
      <c r="I41" s="46"/>
      <c r="J41" s="618" t="s">
        <v>59</v>
      </c>
      <c r="K41" s="618"/>
      <c r="L41" s="618"/>
      <c r="M41" s="618"/>
      <c r="N41" s="618"/>
      <c r="O41" s="618"/>
      <c r="P41" s="618"/>
      <c r="Q41" s="618"/>
    </row>
    <row r="42" spans="2:17">
      <c r="B42" s="45" t="s">
        <v>146</v>
      </c>
      <c r="C42" s="46">
        <f t="shared" si="0"/>
        <v>1</v>
      </c>
      <c r="D42" s="46">
        <v>1</v>
      </c>
      <c r="E42" s="46">
        <v>0</v>
      </c>
      <c r="F42" s="46">
        <v>0</v>
      </c>
      <c r="G42" s="46">
        <v>0</v>
      </c>
      <c r="H42" s="47">
        <v>0</v>
      </c>
      <c r="I42" s="46"/>
      <c r="J42" s="39"/>
    </row>
    <row r="43" spans="2:17" ht="24">
      <c r="B43" s="45" t="s">
        <v>73</v>
      </c>
      <c r="C43" s="46">
        <f t="shared" si="0"/>
        <v>9</v>
      </c>
      <c r="D43" s="46">
        <v>4</v>
      </c>
      <c r="E43" s="46">
        <v>4</v>
      </c>
      <c r="F43" s="46">
        <v>1</v>
      </c>
      <c r="G43" s="46">
        <v>0</v>
      </c>
      <c r="H43" s="47">
        <v>0</v>
      </c>
      <c r="I43" s="46"/>
      <c r="J43" s="39"/>
    </row>
    <row r="44" spans="2:17" ht="24">
      <c r="B44" s="45" t="s">
        <v>74</v>
      </c>
      <c r="C44" s="46">
        <f t="shared" si="0"/>
        <v>75</v>
      </c>
      <c r="D44" s="46">
        <v>38</v>
      </c>
      <c r="E44" s="46">
        <v>14</v>
      </c>
      <c r="F44" s="46">
        <v>6</v>
      </c>
      <c r="G44" s="46">
        <v>9</v>
      </c>
      <c r="H44" s="47">
        <v>8</v>
      </c>
      <c r="I44" s="46"/>
      <c r="J44" s="39"/>
    </row>
    <row r="45" spans="2:17">
      <c r="B45" s="45" t="s">
        <v>25</v>
      </c>
      <c r="C45" s="46">
        <f t="shared" si="0"/>
        <v>98</v>
      </c>
      <c r="D45" s="46">
        <v>63</v>
      </c>
      <c r="E45" s="46">
        <v>13</v>
      </c>
      <c r="F45" s="46">
        <v>12</v>
      </c>
      <c r="G45" s="46">
        <v>5</v>
      </c>
      <c r="H45" s="47">
        <v>5</v>
      </c>
      <c r="I45" s="46"/>
      <c r="J45" s="39"/>
    </row>
    <row r="46" spans="2:17">
      <c r="B46" s="45" t="s">
        <v>75</v>
      </c>
      <c r="C46" s="46">
        <f t="shared" si="0"/>
        <v>48</v>
      </c>
      <c r="D46" s="46">
        <v>29</v>
      </c>
      <c r="E46" s="46">
        <v>9</v>
      </c>
      <c r="F46" s="46">
        <v>5</v>
      </c>
      <c r="G46" s="46">
        <v>2</v>
      </c>
      <c r="H46" s="47">
        <v>3</v>
      </c>
      <c r="I46" s="46"/>
      <c r="J46" s="39"/>
    </row>
    <row r="47" spans="2:17">
      <c r="B47" s="45" t="s">
        <v>76</v>
      </c>
      <c r="C47" s="46">
        <f t="shared" si="0"/>
        <v>2</v>
      </c>
      <c r="D47" s="46">
        <v>2</v>
      </c>
      <c r="E47" s="46">
        <v>0</v>
      </c>
      <c r="F47" s="46">
        <v>0</v>
      </c>
      <c r="G47" s="46">
        <v>0</v>
      </c>
      <c r="H47" s="47">
        <v>0</v>
      </c>
      <c r="I47" s="46"/>
      <c r="J47" s="39"/>
    </row>
    <row r="48" spans="2:17">
      <c r="B48" s="45" t="s">
        <v>77</v>
      </c>
      <c r="C48" s="46">
        <f t="shared" si="0"/>
        <v>16</v>
      </c>
      <c r="D48" s="46">
        <v>7</v>
      </c>
      <c r="E48" s="46">
        <v>3</v>
      </c>
      <c r="F48" s="46">
        <v>6</v>
      </c>
      <c r="G48" s="46">
        <v>0</v>
      </c>
      <c r="H48" s="47">
        <v>0</v>
      </c>
      <c r="I48" s="46"/>
      <c r="J48" s="39"/>
    </row>
    <row r="49" spans="2:11">
      <c r="B49" s="45" t="s">
        <v>147</v>
      </c>
      <c r="C49" s="46">
        <f t="shared" si="0"/>
        <v>1</v>
      </c>
      <c r="D49" s="46">
        <v>0</v>
      </c>
      <c r="E49" s="46">
        <v>1</v>
      </c>
      <c r="F49" s="46">
        <v>0</v>
      </c>
      <c r="G49" s="46">
        <v>0</v>
      </c>
      <c r="H49" s="47">
        <v>0</v>
      </c>
      <c r="I49" s="46"/>
      <c r="J49" s="39"/>
    </row>
    <row r="50" spans="2:11">
      <c r="B50" s="45" t="s">
        <v>148</v>
      </c>
      <c r="C50" s="46">
        <f t="shared" si="0"/>
        <v>4</v>
      </c>
      <c r="D50" s="46">
        <v>2</v>
      </c>
      <c r="E50" s="46">
        <v>0</v>
      </c>
      <c r="F50" s="46">
        <v>1</v>
      </c>
      <c r="G50" s="46">
        <v>1</v>
      </c>
      <c r="H50" s="47">
        <v>0</v>
      </c>
      <c r="I50" s="46"/>
      <c r="J50" s="39"/>
    </row>
    <row r="51" spans="2:11">
      <c r="B51" s="45" t="s">
        <v>35</v>
      </c>
      <c r="C51" s="46">
        <f t="shared" si="0"/>
        <v>480</v>
      </c>
      <c r="D51" s="46">
        <v>254</v>
      </c>
      <c r="E51" s="46">
        <v>74</v>
      </c>
      <c r="F51" s="46">
        <v>92</v>
      </c>
      <c r="G51" s="46">
        <v>24</v>
      </c>
      <c r="H51" s="47">
        <v>36</v>
      </c>
      <c r="I51" s="46"/>
      <c r="J51" s="39"/>
    </row>
    <row r="52" spans="2:11">
      <c r="B52" s="45" t="s">
        <v>80</v>
      </c>
      <c r="C52" s="46">
        <f t="shared" si="0"/>
        <v>32</v>
      </c>
      <c r="D52" s="46">
        <v>12</v>
      </c>
      <c r="E52" s="46">
        <v>4</v>
      </c>
      <c r="F52" s="46">
        <v>9</v>
      </c>
      <c r="G52" s="46">
        <v>2</v>
      </c>
      <c r="H52" s="47">
        <v>5</v>
      </c>
      <c r="I52" s="46"/>
      <c r="J52" s="39"/>
    </row>
    <row r="53" spans="2:11">
      <c r="B53" s="45" t="s">
        <v>27</v>
      </c>
      <c r="C53" s="46">
        <f t="shared" si="0"/>
        <v>187</v>
      </c>
      <c r="D53" s="46">
        <v>119</v>
      </c>
      <c r="E53" s="46">
        <v>25</v>
      </c>
      <c r="F53" s="46">
        <v>21</v>
      </c>
      <c r="G53" s="46">
        <v>13</v>
      </c>
      <c r="H53" s="47">
        <v>9</v>
      </c>
      <c r="I53" s="46"/>
      <c r="J53" s="39"/>
    </row>
    <row r="54" spans="2:11">
      <c r="B54" s="45" t="s">
        <v>23</v>
      </c>
      <c r="C54" s="46">
        <f t="shared" si="0"/>
        <v>54</v>
      </c>
      <c r="D54" s="46">
        <v>34</v>
      </c>
      <c r="E54" s="46">
        <v>11</v>
      </c>
      <c r="F54" s="46">
        <v>5</v>
      </c>
      <c r="G54" s="46">
        <v>1</v>
      </c>
      <c r="H54" s="47">
        <v>3</v>
      </c>
      <c r="I54" s="46"/>
      <c r="K54" s="141">
        <f t="shared" ref="K54:K63" si="1">+C7/$C$6</f>
        <v>4.1278452647717902E-3</v>
      </c>
    </row>
    <row r="55" spans="2:11">
      <c r="B55" s="45" t="s">
        <v>31</v>
      </c>
      <c r="C55" s="46">
        <f t="shared" si="0"/>
        <v>262</v>
      </c>
      <c r="D55" s="46">
        <v>128</v>
      </c>
      <c r="E55" s="46">
        <v>40</v>
      </c>
      <c r="F55" s="46">
        <v>66</v>
      </c>
      <c r="G55" s="46">
        <v>12</v>
      </c>
      <c r="H55" s="47">
        <v>16</v>
      </c>
      <c r="I55" s="46"/>
      <c r="K55" s="141">
        <f t="shared" si="1"/>
        <v>2.1622046624995093E-3</v>
      </c>
    </row>
    <row r="56" spans="2:11">
      <c r="B56" s="45" t="s">
        <v>149</v>
      </c>
      <c r="C56" s="46">
        <f t="shared" si="0"/>
        <v>1</v>
      </c>
      <c r="D56" s="46">
        <v>1</v>
      </c>
      <c r="E56" s="46">
        <v>0</v>
      </c>
      <c r="F56" s="46">
        <v>0</v>
      </c>
      <c r="G56" s="46">
        <v>0</v>
      </c>
      <c r="H56" s="47">
        <v>0</v>
      </c>
      <c r="I56" s="46"/>
      <c r="K56" s="141">
        <f t="shared" si="1"/>
        <v>3.9312812045445622E-4</v>
      </c>
    </row>
    <row r="57" spans="2:11" ht="15.75" thickBot="1">
      <c r="B57" s="50" t="s">
        <v>81</v>
      </c>
      <c r="C57" s="51">
        <f t="shared" si="0"/>
        <v>534.39999999999975</v>
      </c>
      <c r="D57" s="51">
        <v>463.00000000000045</v>
      </c>
      <c r="E57" s="51">
        <v>26</v>
      </c>
      <c r="F57" s="51">
        <v>25.13333333333253</v>
      </c>
      <c r="G57" s="51">
        <v>9.2666666666666515</v>
      </c>
      <c r="H57" s="52">
        <v>11.000000000000114</v>
      </c>
      <c r="I57" s="46"/>
      <c r="K57" s="141">
        <f t="shared" si="1"/>
        <v>2.5553327829539656E-3</v>
      </c>
    </row>
    <row r="58" spans="2:11" ht="8.25" customHeight="1">
      <c r="K58" s="141">
        <f t="shared" si="1"/>
        <v>1.9656406022722811E-4</v>
      </c>
    </row>
    <row r="59" spans="2:11" ht="19.5" customHeight="1">
      <c r="B59" s="618" t="s">
        <v>82</v>
      </c>
      <c r="C59" s="618"/>
      <c r="D59" s="618"/>
      <c r="E59" s="618"/>
      <c r="F59" s="618"/>
      <c r="G59" s="618"/>
      <c r="H59" s="618"/>
      <c r="I59" s="444"/>
      <c r="K59" s="141">
        <f t="shared" si="1"/>
        <v>5.896921806816843E-4</v>
      </c>
    </row>
    <row r="60" spans="2:11">
      <c r="B60" s="618" t="s">
        <v>59</v>
      </c>
      <c r="C60" s="618"/>
      <c r="D60" s="618"/>
      <c r="E60" s="618"/>
      <c r="F60" s="618"/>
      <c r="G60" s="618"/>
      <c r="H60" s="618"/>
      <c r="I60" s="618"/>
      <c r="K60" s="141">
        <f t="shared" si="1"/>
        <v>1.9656406022722811E-4</v>
      </c>
    </row>
    <row r="61" spans="2:11">
      <c r="K61" s="141">
        <f t="shared" si="1"/>
        <v>5.896921806816843E-4</v>
      </c>
    </row>
    <row r="62" spans="2:11">
      <c r="K62" s="141">
        <f t="shared" si="1"/>
        <v>1.9656406022722811E-4</v>
      </c>
    </row>
    <row r="63" spans="2:11">
      <c r="K63" s="141">
        <f t="shared" si="1"/>
        <v>3.3415890238628777E-3</v>
      </c>
    </row>
    <row r="65" spans="2:10">
      <c r="B65"/>
      <c r="J65" s="142"/>
    </row>
    <row r="66" spans="2:10">
      <c r="B66"/>
      <c r="J66" s="142"/>
    </row>
    <row r="67" spans="2:10">
      <c r="B67"/>
      <c r="J67" s="142"/>
    </row>
    <row r="68" spans="2:10">
      <c r="B68"/>
      <c r="J68" s="142"/>
    </row>
    <row r="69" spans="2:10">
      <c r="B69"/>
      <c r="J69" s="142"/>
    </row>
    <row r="70" spans="2:10">
      <c r="B70"/>
      <c r="J70" s="142"/>
    </row>
    <row r="71" spans="2:10">
      <c r="B71"/>
      <c r="J71" s="142"/>
    </row>
    <row r="72" spans="2:10">
      <c r="B72"/>
      <c r="J72" s="142"/>
    </row>
    <row r="73" spans="2:10">
      <c r="B73"/>
      <c r="J73" s="142"/>
    </row>
    <row r="74" spans="2:10">
      <c r="B74"/>
      <c r="J74" s="142"/>
    </row>
    <row r="75" spans="2:10">
      <c r="B75"/>
      <c r="J75" s="142"/>
    </row>
    <row r="76" spans="2:10">
      <c r="B76"/>
      <c r="J76" s="142"/>
    </row>
    <row r="77" spans="2:10">
      <c r="B77"/>
      <c r="J77" s="142"/>
    </row>
    <row r="78" spans="2:10">
      <c r="B78"/>
      <c r="J78" s="142"/>
    </row>
    <row r="79" spans="2:10">
      <c r="B79"/>
      <c r="J79" s="142"/>
    </row>
    <row r="80" spans="2:10">
      <c r="B80"/>
      <c r="J80" s="142"/>
    </row>
    <row r="81" spans="2:10">
      <c r="B81"/>
      <c r="J81" s="142"/>
    </row>
    <row r="82" spans="2:10">
      <c r="B82"/>
      <c r="J82" s="142"/>
    </row>
    <row r="83" spans="2:10">
      <c r="B83"/>
      <c r="J83" s="142"/>
    </row>
    <row r="84" spans="2:10">
      <c r="B84"/>
      <c r="J84" s="142"/>
    </row>
    <row r="85" spans="2:10">
      <c r="B85"/>
      <c r="J85" s="142"/>
    </row>
    <row r="86" spans="2:10">
      <c r="B86"/>
      <c r="J86" s="142"/>
    </row>
    <row r="87" spans="2:10">
      <c r="B87"/>
      <c r="J87" s="142"/>
    </row>
    <row r="88" spans="2:10">
      <c r="B88"/>
      <c r="J88" s="142"/>
    </row>
    <row r="89" spans="2:10">
      <c r="B89"/>
      <c r="J89" s="142"/>
    </row>
    <row r="90" spans="2:10">
      <c r="B90"/>
      <c r="J90" s="142"/>
    </row>
    <row r="91" spans="2:10">
      <c r="B91"/>
      <c r="J91" s="142"/>
    </row>
    <row r="92" spans="2:10">
      <c r="B92"/>
      <c r="J92" s="142"/>
    </row>
    <row r="93" spans="2:10">
      <c r="B93"/>
      <c r="J93" s="142"/>
    </row>
    <row r="94" spans="2:10">
      <c r="B94"/>
      <c r="J94" s="142"/>
    </row>
    <row r="95" spans="2:10">
      <c r="B95"/>
      <c r="J95" s="142"/>
    </row>
    <row r="96" spans="2:10">
      <c r="B96"/>
      <c r="J96" s="142"/>
    </row>
    <row r="97" spans="2:10">
      <c r="B97"/>
      <c r="J97" s="142"/>
    </row>
    <row r="98" spans="2:10">
      <c r="B98"/>
      <c r="J98" s="142"/>
    </row>
    <row r="99" spans="2:10">
      <c r="B99"/>
      <c r="J99" s="142"/>
    </row>
    <row r="100" spans="2:10">
      <c r="B100"/>
      <c r="J100" s="142"/>
    </row>
    <row r="101" spans="2:10">
      <c r="B101"/>
      <c r="J101" s="142"/>
    </row>
    <row r="102" spans="2:10">
      <c r="B102"/>
      <c r="J102" s="142"/>
    </row>
    <row r="103" spans="2:10">
      <c r="B103"/>
      <c r="J103" s="142"/>
    </row>
    <row r="104" spans="2:10">
      <c r="B104"/>
      <c r="J104" s="142"/>
    </row>
    <row r="105" spans="2:10">
      <c r="B105"/>
      <c r="J105" s="142"/>
    </row>
    <row r="106" spans="2:10">
      <c r="B106"/>
      <c r="J106" s="142"/>
    </row>
    <row r="107" spans="2:10">
      <c r="B107"/>
      <c r="J107" s="142"/>
    </row>
    <row r="108" spans="2:10">
      <c r="B108"/>
      <c r="J108" s="142"/>
    </row>
    <row r="109" spans="2:10">
      <c r="B109"/>
      <c r="J109" s="142"/>
    </row>
    <row r="110" spans="2:10">
      <c r="B110"/>
      <c r="J110" s="142"/>
    </row>
    <row r="111" spans="2:10">
      <c r="B111"/>
      <c r="J111" s="142"/>
    </row>
    <row r="112" spans="2:10">
      <c r="B112"/>
      <c r="J112" s="142"/>
    </row>
    <row r="113" spans="2:10">
      <c r="B113"/>
      <c r="J113" s="142"/>
    </row>
    <row r="114" spans="2:10">
      <c r="B114"/>
      <c r="J114" s="142"/>
    </row>
    <row r="115" spans="2:10">
      <c r="B115"/>
      <c r="J115" s="142"/>
    </row>
    <row r="116" spans="2:10">
      <c r="B116"/>
      <c r="J116" s="142"/>
    </row>
    <row r="117" spans="2:10">
      <c r="B117"/>
      <c r="J117" s="142"/>
    </row>
    <row r="118" spans="2:10">
      <c r="B118"/>
      <c r="J118" s="142"/>
    </row>
    <row r="119" spans="2:10">
      <c r="B119"/>
      <c r="J119" s="142"/>
    </row>
  </sheetData>
  <mergeCells count="8">
    <mergeCell ref="J41:Q41"/>
    <mergeCell ref="B59:H59"/>
    <mergeCell ref="B60:I60"/>
    <mergeCell ref="B1:H1"/>
    <mergeCell ref="B2:H2"/>
    <mergeCell ref="B4:B5"/>
    <mergeCell ref="C4:C5"/>
    <mergeCell ref="D4:H4"/>
  </mergeCells>
  <pageMargins left="0.7" right="0.7" top="0.75" bottom="0.75" header="0.3" footer="0.3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B1:P37"/>
  <sheetViews>
    <sheetView showGridLines="0" workbookViewId="0">
      <selection activeCell="J27" sqref="J27"/>
    </sheetView>
  </sheetViews>
  <sheetFormatPr baseColWidth="10" defaultRowHeight="15"/>
  <cols>
    <col min="2" max="2" width="26" bestFit="1" customWidth="1"/>
    <col min="3" max="5" width="14.140625" customWidth="1"/>
  </cols>
  <sheetData>
    <row r="1" spans="2:9">
      <c r="B1" s="615" t="s">
        <v>664</v>
      </c>
      <c r="C1" s="615"/>
      <c r="D1" s="615"/>
      <c r="E1" s="615"/>
      <c r="F1" s="615"/>
      <c r="G1" s="615"/>
      <c r="H1" s="615"/>
    </row>
    <row r="2" spans="2:9">
      <c r="B2" s="619" t="s">
        <v>270</v>
      </c>
      <c r="C2" s="619"/>
      <c r="D2" s="619"/>
      <c r="E2" s="619"/>
      <c r="F2" s="619"/>
      <c r="G2" s="619"/>
      <c r="H2" s="619"/>
    </row>
    <row r="3" spans="2:9" ht="15.75" thickBot="1"/>
    <row r="4" spans="2:9" ht="15.75" thickBot="1">
      <c r="B4" s="748" t="s">
        <v>84</v>
      </c>
      <c r="C4" s="743" t="s">
        <v>9</v>
      </c>
      <c r="D4" s="751" t="s">
        <v>6</v>
      </c>
      <c r="E4" s="752"/>
      <c r="F4" s="752"/>
      <c r="G4" s="752"/>
      <c r="H4" s="753"/>
      <c r="I4" s="66"/>
    </row>
    <row r="5" spans="2:9" ht="19.5" customHeight="1" thickBot="1">
      <c r="B5" s="749"/>
      <c r="C5" s="750"/>
      <c r="D5" s="451" t="s">
        <v>259</v>
      </c>
      <c r="E5" s="451" t="s">
        <v>264</v>
      </c>
      <c r="F5" s="451" t="s">
        <v>265</v>
      </c>
      <c r="G5" s="451" t="s">
        <v>267</v>
      </c>
      <c r="H5" s="160" t="s">
        <v>266</v>
      </c>
      <c r="I5" s="66"/>
    </row>
    <row r="6" spans="2:9">
      <c r="B6" s="67" t="s">
        <v>9</v>
      </c>
      <c r="C6" s="42">
        <f>+SUM(D6:H6)</f>
        <v>5087.3999999999996</v>
      </c>
      <c r="D6" s="122">
        <f>+SUM(D7:D9)</f>
        <v>3522</v>
      </c>
      <c r="E6" s="122">
        <f t="shared" ref="E6:H6" si="0">+SUM(E7:E9)</f>
        <v>614.99999999999989</v>
      </c>
      <c r="F6" s="122">
        <f t="shared" si="0"/>
        <v>522.13333333333344</v>
      </c>
      <c r="G6" s="122">
        <f t="shared" si="0"/>
        <v>207.26666666666662</v>
      </c>
      <c r="H6" s="324">
        <f t="shared" si="0"/>
        <v>221</v>
      </c>
      <c r="I6" s="66"/>
    </row>
    <row r="7" spans="2:9" ht="15.75" customHeight="1">
      <c r="B7" s="68" t="s">
        <v>85</v>
      </c>
      <c r="C7" s="69">
        <f>+SUM(D7:H7)</f>
        <v>3591.0820745276524</v>
      </c>
      <c r="D7" s="69">
        <v>2362.487061354549</v>
      </c>
      <c r="E7" s="69">
        <v>452.47145187601956</v>
      </c>
      <c r="F7" s="69">
        <v>462.00000000000006</v>
      </c>
      <c r="G7" s="69">
        <v>140.21970336689398</v>
      </c>
      <c r="H7" s="70">
        <v>173.90385793018982</v>
      </c>
      <c r="I7" s="66"/>
    </row>
    <row r="8" spans="2:9">
      <c r="B8" s="68" t="s">
        <v>86</v>
      </c>
      <c r="C8" s="69">
        <f>+SUM(D8:H8)</f>
        <v>338.98502634357675</v>
      </c>
      <c r="D8" s="69">
        <v>234.89054413346605</v>
      </c>
      <c r="E8" s="69">
        <v>69.225122349102776</v>
      </c>
      <c r="F8" s="69">
        <v>14.8</v>
      </c>
      <c r="G8" s="69">
        <v>5.3179820287972284</v>
      </c>
      <c r="H8" s="70">
        <v>14.751377832210654</v>
      </c>
      <c r="I8" s="66"/>
    </row>
    <row r="9" spans="2:9">
      <c r="B9" s="68" t="s">
        <v>87</v>
      </c>
      <c r="C9" s="69">
        <f>+SUM(D9:H9)</f>
        <v>1157.332899128771</v>
      </c>
      <c r="D9" s="69">
        <v>924.62239451198514</v>
      </c>
      <c r="E9" s="69">
        <v>93.303425774877653</v>
      </c>
      <c r="F9" s="69">
        <v>45.333333333333329</v>
      </c>
      <c r="G9" s="69">
        <v>61.728981270975417</v>
      </c>
      <c r="H9" s="70">
        <v>32.344764237599506</v>
      </c>
      <c r="I9" s="66"/>
    </row>
    <row r="10" spans="2:9" ht="8.25" customHeight="1" thickBot="1">
      <c r="B10" s="325"/>
      <c r="C10" s="326"/>
      <c r="D10" s="326"/>
      <c r="E10" s="326"/>
      <c r="F10" s="326"/>
      <c r="G10" s="326"/>
      <c r="H10" s="327"/>
    </row>
    <row r="11" spans="2:9" ht="22.5" customHeight="1"/>
    <row r="12" spans="2:9">
      <c r="B12" s="75"/>
    </row>
    <row r="13" spans="2:9">
      <c r="B13" s="75"/>
    </row>
    <row r="14" spans="2:9" ht="24.75">
      <c r="B14" s="77"/>
      <c r="C14" s="147" t="s">
        <v>9</v>
      </c>
      <c r="D14" s="147" t="s">
        <v>259</v>
      </c>
      <c r="E14" s="147" t="s">
        <v>264</v>
      </c>
      <c r="F14" s="147" t="s">
        <v>265</v>
      </c>
      <c r="G14" s="147" t="s">
        <v>267</v>
      </c>
      <c r="H14" s="147" t="s">
        <v>266</v>
      </c>
    </row>
    <row r="15" spans="2:9">
      <c r="B15" s="68" t="s">
        <v>85</v>
      </c>
      <c r="C15" s="84">
        <f>+C7/$C$6</f>
        <v>0.70587767317837258</v>
      </c>
      <c r="D15" s="84">
        <f>+D7/$D$6</f>
        <v>0.67077997199163797</v>
      </c>
      <c r="E15" s="84">
        <f>+E7/$E$6</f>
        <v>0.73572593800978803</v>
      </c>
      <c r="F15" s="84">
        <f>+F7/$F$6</f>
        <v>0.88483146067415719</v>
      </c>
      <c r="G15" s="84">
        <f>+G7/$G$6</f>
        <v>0.67651835011367323</v>
      </c>
      <c r="H15" s="84">
        <f>+H7/$H$6</f>
        <v>0.78689528475199011</v>
      </c>
    </row>
    <row r="16" spans="2:9">
      <c r="B16" s="68" t="s">
        <v>86</v>
      </c>
      <c r="C16" s="84">
        <v>6.6632273134327319E-2</v>
      </c>
      <c r="D16" s="84">
        <v>6.6692374824947775E-2</v>
      </c>
      <c r="E16" s="84">
        <v>0.11256117455138664</v>
      </c>
      <c r="F16" s="84">
        <v>2.8345250255362612E-2</v>
      </c>
      <c r="G16" s="84">
        <v>2.5657681065280939E-2</v>
      </c>
      <c r="H16" s="84">
        <v>6.6748315982853634E-2</v>
      </c>
    </row>
    <row r="17" spans="2:16">
      <c r="B17" s="68" t="s">
        <v>87</v>
      </c>
      <c r="C17" s="84">
        <f>+C9/$C$6</f>
        <v>0.22749005368730021</v>
      </c>
      <c r="D17" s="84">
        <f>+D9/$D$6</f>
        <v>0.26252765318341431</v>
      </c>
      <c r="E17" s="84">
        <f>+E9/$E$6</f>
        <v>0.15171288743882547</v>
      </c>
      <c r="F17" s="84">
        <f>+F9/$F$6</f>
        <v>8.682328907048005E-2</v>
      </c>
      <c r="G17" s="84">
        <f>+G9/$G$6</f>
        <v>0.29782396882104584</v>
      </c>
      <c r="H17" s="84">
        <f>+H9/$H$6</f>
        <v>0.14635639926515615</v>
      </c>
    </row>
    <row r="21" spans="2:16" ht="8.25" customHeight="1"/>
    <row r="22" spans="2:16" ht="23.25" customHeight="1">
      <c r="K22" s="628"/>
      <c r="L22" s="628"/>
      <c r="M22" s="628"/>
      <c r="N22" s="628"/>
      <c r="O22" s="628"/>
      <c r="P22" s="628"/>
    </row>
    <row r="37" spans="2:8" ht="24.75" customHeight="1">
      <c r="B37" s="618"/>
      <c r="C37" s="618"/>
      <c r="D37" s="618"/>
      <c r="E37" s="618"/>
      <c r="F37" s="618"/>
      <c r="G37" s="618"/>
      <c r="H37" s="618"/>
    </row>
  </sheetData>
  <mergeCells count="7">
    <mergeCell ref="K22:P22"/>
    <mergeCell ref="B37:H37"/>
    <mergeCell ref="B1:H1"/>
    <mergeCell ref="B2:H2"/>
    <mergeCell ref="B4:B5"/>
    <mergeCell ref="C4:C5"/>
    <mergeCell ref="D4:H4"/>
  </mergeCells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B1:P109"/>
  <sheetViews>
    <sheetView showGridLines="0" topLeftCell="B1" workbookViewId="0">
      <selection activeCell="B39" sqref="B39:K109"/>
    </sheetView>
  </sheetViews>
  <sheetFormatPr baseColWidth="10" defaultRowHeight="15"/>
  <cols>
    <col min="2" max="2" width="22.140625" style="53" customWidth="1"/>
    <col min="3" max="5" width="13" style="53" customWidth="1"/>
    <col min="6" max="8" width="13.5703125" customWidth="1"/>
    <col min="9" max="9" width="18.42578125" bestFit="1" customWidth="1"/>
  </cols>
  <sheetData>
    <row r="1" spans="2:10">
      <c r="B1" s="615" t="s">
        <v>437</v>
      </c>
      <c r="C1" s="615"/>
      <c r="D1" s="615"/>
      <c r="E1" s="615"/>
      <c r="F1" s="615"/>
      <c r="G1" s="615"/>
      <c r="H1" s="615"/>
      <c r="J1" s="102"/>
    </row>
    <row r="2" spans="2:10">
      <c r="B2" s="619" t="s">
        <v>271</v>
      </c>
      <c r="C2" s="619"/>
      <c r="D2" s="619"/>
      <c r="E2" s="619"/>
      <c r="F2" s="619"/>
      <c r="G2" s="619"/>
      <c r="H2" s="619"/>
      <c r="I2" s="101"/>
      <c r="J2" s="102"/>
    </row>
    <row r="3" spans="2:10" ht="15.75" thickBot="1">
      <c r="B3" s="634"/>
      <c r="C3" s="634"/>
      <c r="D3" s="634"/>
      <c r="E3" s="634"/>
      <c r="F3" s="634"/>
      <c r="G3" s="634"/>
      <c r="H3" s="634"/>
      <c r="I3" s="634"/>
      <c r="J3" s="102"/>
    </row>
    <row r="4" spans="2:10" ht="15.75" thickBot="1">
      <c r="B4" s="758" t="s">
        <v>89</v>
      </c>
      <c r="C4" s="760" t="s">
        <v>9</v>
      </c>
      <c r="D4" s="762" t="s">
        <v>6</v>
      </c>
      <c r="E4" s="763"/>
      <c r="F4" s="763"/>
      <c r="G4" s="763"/>
      <c r="H4" s="764"/>
      <c r="J4" s="102"/>
    </row>
    <row r="5" spans="2:10" ht="24.75" thickBot="1">
      <c r="B5" s="759"/>
      <c r="C5" s="761"/>
      <c r="D5" s="328" t="s">
        <v>259</v>
      </c>
      <c r="E5" s="328" t="s">
        <v>264</v>
      </c>
      <c r="F5" s="329" t="s">
        <v>265</v>
      </c>
      <c r="G5" s="330" t="s">
        <v>267</v>
      </c>
      <c r="H5" s="331" t="s">
        <v>266</v>
      </c>
      <c r="J5" s="102"/>
    </row>
    <row r="6" spans="2:10" ht="16.5" customHeight="1">
      <c r="B6" s="148" t="s">
        <v>9</v>
      </c>
      <c r="C6" s="149">
        <f>+SUM(D6:H6)</f>
        <v>5087.3999999999987</v>
      </c>
      <c r="D6" s="149">
        <f t="shared" ref="D6:G6" si="0">+SUM(D7:D17)</f>
        <v>3522.0000000000005</v>
      </c>
      <c r="E6" s="149">
        <f t="shared" si="0"/>
        <v>615</v>
      </c>
      <c r="F6" s="149">
        <f t="shared" si="0"/>
        <v>522.13333333333253</v>
      </c>
      <c r="G6" s="149">
        <f t="shared" si="0"/>
        <v>207.26666666666665</v>
      </c>
      <c r="H6" s="252">
        <f>+SUM(H7:H17)</f>
        <v>221.00000000000011</v>
      </c>
      <c r="J6" s="102"/>
    </row>
    <row r="7" spans="2:10" ht="18.75" customHeight="1">
      <c r="B7" s="152" t="s">
        <v>90</v>
      </c>
      <c r="C7" s="106">
        <f t="shared" ref="C7:C17" si="1">+SUM(D7:H7)</f>
        <v>3207</v>
      </c>
      <c r="D7" s="106">
        <v>2201</v>
      </c>
      <c r="E7" s="106">
        <v>404</v>
      </c>
      <c r="F7" s="106">
        <v>318</v>
      </c>
      <c r="G7" s="106">
        <v>135</v>
      </c>
      <c r="H7" s="253">
        <v>149</v>
      </c>
      <c r="J7" s="102"/>
    </row>
    <row r="8" spans="2:10" ht="18.75" customHeight="1">
      <c r="B8" s="152" t="s">
        <v>91</v>
      </c>
      <c r="C8" s="106">
        <f t="shared" si="1"/>
        <v>632</v>
      </c>
      <c r="D8" s="106">
        <v>390</v>
      </c>
      <c r="E8" s="106">
        <v>93</v>
      </c>
      <c r="F8" s="106">
        <v>104</v>
      </c>
      <c r="G8" s="106">
        <v>26</v>
      </c>
      <c r="H8" s="253">
        <v>19</v>
      </c>
      <c r="J8" s="102"/>
    </row>
    <row r="9" spans="2:10" ht="18.75" customHeight="1">
      <c r="B9" s="152" t="s">
        <v>92</v>
      </c>
      <c r="C9" s="106">
        <f t="shared" si="1"/>
        <v>303</v>
      </c>
      <c r="D9" s="106">
        <v>214</v>
      </c>
      <c r="E9" s="106">
        <v>37</v>
      </c>
      <c r="F9" s="106">
        <v>25</v>
      </c>
      <c r="G9" s="106">
        <v>12</v>
      </c>
      <c r="H9" s="253">
        <v>15</v>
      </c>
    </row>
    <row r="10" spans="2:10" ht="18.75" customHeight="1">
      <c r="B10" s="152" t="s">
        <v>93</v>
      </c>
      <c r="C10" s="106">
        <f t="shared" si="1"/>
        <v>41</v>
      </c>
      <c r="D10" s="106">
        <v>18</v>
      </c>
      <c r="E10" s="106">
        <v>5</v>
      </c>
      <c r="F10" s="106">
        <v>9</v>
      </c>
      <c r="G10" s="106">
        <v>5</v>
      </c>
      <c r="H10" s="253">
        <v>4</v>
      </c>
    </row>
    <row r="11" spans="2:10" ht="18.75" customHeight="1">
      <c r="B11" s="152" t="s">
        <v>94</v>
      </c>
      <c r="C11" s="106">
        <f t="shared" si="1"/>
        <v>64</v>
      </c>
      <c r="D11" s="106">
        <v>41</v>
      </c>
      <c r="E11" s="106">
        <v>6</v>
      </c>
      <c r="F11" s="106">
        <v>10</v>
      </c>
      <c r="G11" s="106">
        <v>4</v>
      </c>
      <c r="H11" s="253">
        <v>3</v>
      </c>
    </row>
    <row r="12" spans="2:10" ht="18.75" customHeight="1">
      <c r="B12" s="152" t="s">
        <v>95</v>
      </c>
      <c r="C12" s="106">
        <f t="shared" si="1"/>
        <v>142</v>
      </c>
      <c r="D12" s="106">
        <v>88</v>
      </c>
      <c r="E12" s="106">
        <v>24</v>
      </c>
      <c r="F12" s="106">
        <v>15</v>
      </c>
      <c r="G12" s="106">
        <v>7</v>
      </c>
      <c r="H12" s="253">
        <v>8</v>
      </c>
    </row>
    <row r="13" spans="2:10" ht="18.75" customHeight="1">
      <c r="B13" s="152" t="s">
        <v>96</v>
      </c>
      <c r="C13" s="106">
        <f t="shared" si="1"/>
        <v>23</v>
      </c>
      <c r="D13" s="106">
        <v>16</v>
      </c>
      <c r="E13" s="106">
        <v>4</v>
      </c>
      <c r="F13" s="106">
        <v>2</v>
      </c>
      <c r="G13" s="106">
        <v>0</v>
      </c>
      <c r="H13" s="253">
        <v>1</v>
      </c>
    </row>
    <row r="14" spans="2:10" ht="18.75" customHeight="1">
      <c r="B14" s="152" t="s">
        <v>97</v>
      </c>
      <c r="C14" s="106">
        <f t="shared" si="1"/>
        <v>0</v>
      </c>
      <c r="D14" s="106">
        <v>0</v>
      </c>
      <c r="E14" s="106">
        <v>0</v>
      </c>
      <c r="F14" s="106">
        <v>0</v>
      </c>
      <c r="G14" s="106">
        <v>0</v>
      </c>
      <c r="H14" s="253">
        <v>0</v>
      </c>
    </row>
    <row r="15" spans="2:10" ht="18.75" customHeight="1">
      <c r="B15" s="152" t="s">
        <v>98</v>
      </c>
      <c r="C15" s="106">
        <f t="shared" si="1"/>
        <v>1</v>
      </c>
      <c r="D15" s="106">
        <v>0</v>
      </c>
      <c r="E15" s="106">
        <v>0</v>
      </c>
      <c r="F15" s="106">
        <v>1</v>
      </c>
      <c r="G15" s="106">
        <v>0</v>
      </c>
      <c r="H15" s="253">
        <v>0</v>
      </c>
    </row>
    <row r="16" spans="2:10" ht="18.75" customHeight="1">
      <c r="B16" s="152" t="s">
        <v>99</v>
      </c>
      <c r="C16" s="106">
        <f t="shared" si="1"/>
        <v>4</v>
      </c>
      <c r="D16" s="106">
        <v>3</v>
      </c>
      <c r="E16" s="106">
        <v>1</v>
      </c>
      <c r="F16" s="106">
        <v>0</v>
      </c>
      <c r="G16" s="106">
        <v>0</v>
      </c>
      <c r="H16" s="253">
        <v>0</v>
      </c>
    </row>
    <row r="17" spans="2:16" ht="15.75" thickBot="1">
      <c r="B17" s="155" t="s">
        <v>81</v>
      </c>
      <c r="C17" s="156">
        <f t="shared" si="1"/>
        <v>670.39999999999975</v>
      </c>
      <c r="D17" s="156">
        <v>551.00000000000045</v>
      </c>
      <c r="E17" s="156">
        <v>41</v>
      </c>
      <c r="F17" s="156">
        <v>38.13333333333253</v>
      </c>
      <c r="G17" s="156">
        <v>18.266666666666652</v>
      </c>
      <c r="H17" s="254">
        <v>22.000000000000114</v>
      </c>
    </row>
    <row r="18" spans="2:16" ht="9" customHeight="1"/>
    <row r="19" spans="2:16" ht="24.75" customHeight="1">
      <c r="B19" s="618" t="s">
        <v>82</v>
      </c>
      <c r="C19" s="618"/>
      <c r="D19" s="618"/>
      <c r="E19" s="618"/>
      <c r="F19" s="618"/>
      <c r="G19" s="618"/>
      <c r="H19" s="618"/>
    </row>
    <row r="21" spans="2:16">
      <c r="K21" s="671" t="s">
        <v>82</v>
      </c>
      <c r="L21" s="671"/>
      <c r="M21" s="671"/>
      <c r="N21" s="671"/>
      <c r="O21" s="671"/>
      <c r="P21" s="671"/>
    </row>
    <row r="22" spans="2:16" ht="15.75" thickBot="1">
      <c r="K22" s="671"/>
      <c r="L22" s="671"/>
      <c r="M22" s="671"/>
      <c r="N22" s="671"/>
      <c r="O22" s="671"/>
      <c r="P22" s="671"/>
    </row>
    <row r="23" spans="2:16">
      <c r="B23" s="754" t="s">
        <v>89</v>
      </c>
      <c r="C23" s="756" t="s">
        <v>9</v>
      </c>
      <c r="D23"/>
      <c r="E23"/>
    </row>
    <row r="24" spans="2:16">
      <c r="B24" s="755"/>
      <c r="C24" s="757"/>
      <c r="D24"/>
      <c r="E24"/>
    </row>
    <row r="25" spans="2:16">
      <c r="B25" s="111" t="s">
        <v>9</v>
      </c>
      <c r="C25" s="112">
        <v>1</v>
      </c>
      <c r="D25"/>
      <c r="E25"/>
    </row>
    <row r="26" spans="2:16">
      <c r="B26" s="113" t="s">
        <v>81</v>
      </c>
      <c r="C26" s="114">
        <v>0.13177654597633368</v>
      </c>
      <c r="D26"/>
      <c r="E26"/>
    </row>
    <row r="27" spans="2:16">
      <c r="B27" s="113" t="s">
        <v>99</v>
      </c>
      <c r="C27" s="114">
        <v>7.8625624090891244E-4</v>
      </c>
      <c r="D27"/>
      <c r="E27"/>
    </row>
    <row r="28" spans="2:16">
      <c r="B28" s="113" t="s">
        <v>98</v>
      </c>
      <c r="C28" s="114">
        <v>1.9656406022722811E-4</v>
      </c>
      <c r="D28"/>
      <c r="E28"/>
    </row>
    <row r="29" spans="2:16">
      <c r="B29" s="113" t="s">
        <v>97</v>
      </c>
      <c r="C29" s="114">
        <v>0</v>
      </c>
      <c r="D29"/>
      <c r="E29"/>
    </row>
    <row r="30" spans="2:16">
      <c r="B30" s="113" t="s">
        <v>96</v>
      </c>
      <c r="C30" s="114">
        <v>4.520973385226246E-3</v>
      </c>
      <c r="D30"/>
      <c r="E30"/>
    </row>
    <row r="31" spans="2:16" ht="15" customHeight="1">
      <c r="B31" s="113" t="s">
        <v>95</v>
      </c>
      <c r="C31" s="114">
        <v>2.791209655226639E-2</v>
      </c>
      <c r="D31"/>
      <c r="E31"/>
    </row>
    <row r="32" spans="2:16">
      <c r="B32" s="113" t="s">
        <v>94</v>
      </c>
      <c r="C32" s="114">
        <v>1.2580099854542599E-2</v>
      </c>
      <c r="D32"/>
      <c r="E32"/>
    </row>
    <row r="33" spans="2:5">
      <c r="B33" s="113" t="s">
        <v>93</v>
      </c>
      <c r="C33" s="114">
        <v>8.0591264693163529E-3</v>
      </c>
      <c r="D33"/>
      <c r="E33"/>
    </row>
    <row r="34" spans="2:5">
      <c r="B34" s="113" t="s">
        <v>92</v>
      </c>
      <c r="C34" s="114">
        <v>5.9558910248850114E-2</v>
      </c>
      <c r="D34"/>
      <c r="E34"/>
    </row>
    <row r="35" spans="2:5">
      <c r="B35" s="113" t="s">
        <v>91</v>
      </c>
      <c r="C35" s="114">
        <v>0.12422848606360816</v>
      </c>
      <c r="D35"/>
      <c r="E35"/>
    </row>
    <row r="36" spans="2:5">
      <c r="B36" s="113" t="s">
        <v>90</v>
      </c>
      <c r="C36" s="114">
        <v>0.63038094114872056</v>
      </c>
      <c r="D36"/>
      <c r="E36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</sheetData>
  <mergeCells count="10">
    <mergeCell ref="K21:P22"/>
    <mergeCell ref="B23:B24"/>
    <mergeCell ref="C23:C24"/>
    <mergeCell ref="B1:H1"/>
    <mergeCell ref="B2:H2"/>
    <mergeCell ref="B3:I3"/>
    <mergeCell ref="B4:B5"/>
    <mergeCell ref="C4:C5"/>
    <mergeCell ref="D4:H4"/>
    <mergeCell ref="B19:H1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J76"/>
  <sheetViews>
    <sheetView showGridLines="0" topLeftCell="A10" workbookViewId="0">
      <selection activeCell="K41" sqref="K41"/>
    </sheetView>
  </sheetViews>
  <sheetFormatPr baseColWidth="10" defaultRowHeight="15"/>
  <cols>
    <col min="2" max="2" width="17.85546875" style="53" customWidth="1"/>
    <col min="3" max="3" width="13" style="53" customWidth="1"/>
    <col min="4" max="4" width="12.28515625" customWidth="1"/>
    <col min="5" max="7" width="13.5703125" customWidth="1"/>
  </cols>
  <sheetData>
    <row r="1" spans="2:9">
      <c r="B1" s="615" t="s">
        <v>122</v>
      </c>
      <c r="C1" s="615"/>
      <c r="D1" s="615"/>
      <c r="E1" s="615"/>
      <c r="F1" s="615"/>
      <c r="G1" s="615"/>
    </row>
    <row r="2" spans="2:9" ht="14.25" customHeight="1">
      <c r="B2" s="633" t="s">
        <v>88</v>
      </c>
      <c r="C2" s="633"/>
      <c r="D2" s="633"/>
      <c r="E2" s="633"/>
      <c r="F2" s="633"/>
      <c r="G2" s="633"/>
      <c r="H2" s="101"/>
      <c r="I2" s="102"/>
    </row>
    <row r="3" spans="2:9" ht="15.75" thickBot="1">
      <c r="B3" s="634"/>
      <c r="C3" s="634"/>
      <c r="D3" s="634"/>
      <c r="E3" s="634"/>
      <c r="F3" s="634"/>
      <c r="G3" s="634"/>
      <c r="H3" s="634"/>
      <c r="I3" s="102"/>
    </row>
    <row r="4" spans="2:9" ht="15.75" thickBot="1">
      <c r="B4" s="620" t="s">
        <v>89</v>
      </c>
      <c r="C4" s="622" t="s">
        <v>9</v>
      </c>
      <c r="D4" s="637" t="s">
        <v>6</v>
      </c>
      <c r="E4" s="625"/>
      <c r="F4" s="626"/>
      <c r="G4" s="627"/>
      <c r="I4" s="102"/>
    </row>
    <row r="5" spans="2:9" ht="24.75" thickBot="1">
      <c r="B5" s="635"/>
      <c r="C5" s="636"/>
      <c r="D5" s="40" t="s">
        <v>10</v>
      </c>
      <c r="E5" s="40" t="s">
        <v>12</v>
      </c>
      <c r="F5" s="40" t="s">
        <v>11</v>
      </c>
      <c r="G5" s="40" t="s">
        <v>13</v>
      </c>
      <c r="I5" s="102"/>
    </row>
    <row r="6" spans="2:9" ht="16.5" customHeight="1">
      <c r="B6" s="67" t="s">
        <v>9</v>
      </c>
      <c r="C6" s="42">
        <f>SUM(C7:C17)</f>
        <v>10287</v>
      </c>
      <c r="D6" s="103">
        <f>SUM(D7:D17)</f>
        <v>9161</v>
      </c>
      <c r="E6" s="103">
        <f t="shared" ref="E6:G6" si="0">SUM(E7:E17)</f>
        <v>264</v>
      </c>
      <c r="F6" s="103">
        <f t="shared" si="0"/>
        <v>696</v>
      </c>
      <c r="G6" s="104">
        <f t="shared" si="0"/>
        <v>166</v>
      </c>
      <c r="I6" s="102"/>
    </row>
    <row r="7" spans="2:9" ht="18.75" customHeight="1">
      <c r="B7" s="68" t="s">
        <v>90</v>
      </c>
      <c r="C7" s="105">
        <f>SUM(D7:G7)</f>
        <v>6576</v>
      </c>
      <c r="D7" s="106">
        <v>5845</v>
      </c>
      <c r="E7" s="106">
        <v>194</v>
      </c>
      <c r="F7" s="106">
        <v>417</v>
      </c>
      <c r="G7" s="107">
        <v>120</v>
      </c>
      <c r="I7" s="102"/>
    </row>
    <row r="8" spans="2:9" ht="18.75" customHeight="1">
      <c r="B8" s="68" t="s">
        <v>91</v>
      </c>
      <c r="C8" s="105">
        <f t="shared" ref="C8:C17" si="1">SUM(D8:G8)</f>
        <v>1341</v>
      </c>
      <c r="D8" s="106">
        <v>1217</v>
      </c>
      <c r="E8" s="106">
        <v>28</v>
      </c>
      <c r="F8" s="106">
        <v>82</v>
      </c>
      <c r="G8" s="107">
        <v>14</v>
      </c>
      <c r="I8" s="102"/>
    </row>
    <row r="9" spans="2:9" ht="18.75" customHeight="1">
      <c r="B9" s="68" t="s">
        <v>92</v>
      </c>
      <c r="C9" s="105">
        <f t="shared" si="1"/>
        <v>944</v>
      </c>
      <c r="D9" s="106">
        <v>842</v>
      </c>
      <c r="E9" s="106">
        <v>21</v>
      </c>
      <c r="F9" s="106">
        <v>72</v>
      </c>
      <c r="G9" s="107">
        <v>9</v>
      </c>
      <c r="I9" s="102"/>
    </row>
    <row r="10" spans="2:9" ht="18.75" customHeight="1">
      <c r="B10" s="68" t="s">
        <v>93</v>
      </c>
      <c r="C10" s="105">
        <f t="shared" si="1"/>
        <v>206</v>
      </c>
      <c r="D10" s="106">
        <v>186</v>
      </c>
      <c r="E10" s="106">
        <v>3</v>
      </c>
      <c r="F10" s="106">
        <v>15</v>
      </c>
      <c r="G10" s="107">
        <v>2</v>
      </c>
      <c r="I10" s="102"/>
    </row>
    <row r="11" spans="2:9" ht="18.75" customHeight="1">
      <c r="B11" s="68" t="s">
        <v>94</v>
      </c>
      <c r="C11" s="105">
        <f t="shared" si="1"/>
        <v>142</v>
      </c>
      <c r="D11" s="106">
        <v>127</v>
      </c>
      <c r="E11" s="106">
        <v>1</v>
      </c>
      <c r="F11" s="106">
        <v>12</v>
      </c>
      <c r="G11" s="107">
        <v>2</v>
      </c>
      <c r="I11" s="102"/>
    </row>
    <row r="12" spans="2:9" ht="18.75" customHeight="1">
      <c r="B12" s="68" t="s">
        <v>95</v>
      </c>
      <c r="C12" s="105">
        <f t="shared" si="1"/>
        <v>83</v>
      </c>
      <c r="D12" s="106">
        <v>72</v>
      </c>
      <c r="E12" s="106">
        <v>1</v>
      </c>
      <c r="F12" s="106">
        <v>8</v>
      </c>
      <c r="G12" s="107">
        <v>2</v>
      </c>
      <c r="I12" s="102"/>
    </row>
    <row r="13" spans="2:9" ht="18.75" customHeight="1">
      <c r="B13" s="68" t="s">
        <v>96</v>
      </c>
      <c r="C13" s="105">
        <f t="shared" si="1"/>
        <v>67</v>
      </c>
      <c r="D13" s="106">
        <v>58</v>
      </c>
      <c r="E13" s="106">
        <v>1</v>
      </c>
      <c r="F13" s="106">
        <v>6</v>
      </c>
      <c r="G13" s="107">
        <v>2</v>
      </c>
      <c r="I13" s="102"/>
    </row>
    <row r="14" spans="2:9" ht="18.75" customHeight="1">
      <c r="B14" s="68" t="s">
        <v>97</v>
      </c>
      <c r="C14" s="105">
        <f t="shared" si="1"/>
        <v>14</v>
      </c>
      <c r="D14" s="106">
        <v>13</v>
      </c>
      <c r="E14" s="106">
        <v>0</v>
      </c>
      <c r="F14" s="106">
        <v>1</v>
      </c>
      <c r="G14" s="107">
        <v>0</v>
      </c>
      <c r="I14" s="102"/>
    </row>
    <row r="15" spans="2:9" ht="18.75" customHeight="1">
      <c r="B15" s="68" t="s">
        <v>98</v>
      </c>
      <c r="C15" s="105">
        <f t="shared" si="1"/>
        <v>4</v>
      </c>
      <c r="D15" s="106">
        <v>3</v>
      </c>
      <c r="E15" s="106">
        <v>1</v>
      </c>
      <c r="F15" s="106">
        <v>0</v>
      </c>
      <c r="G15" s="107">
        <v>0</v>
      </c>
      <c r="I15" s="102"/>
    </row>
    <row r="16" spans="2:9" ht="18.75" customHeight="1">
      <c r="B16" s="68" t="s">
        <v>99</v>
      </c>
      <c r="C16" s="105">
        <f t="shared" si="1"/>
        <v>6</v>
      </c>
      <c r="D16" s="106">
        <v>5</v>
      </c>
      <c r="E16" s="106">
        <v>0</v>
      </c>
      <c r="F16" s="106">
        <v>1</v>
      </c>
      <c r="G16" s="107">
        <v>0</v>
      </c>
      <c r="I16" s="102"/>
    </row>
    <row r="17" spans="2:9" ht="15.75" thickBot="1">
      <c r="B17" s="71" t="s">
        <v>81</v>
      </c>
      <c r="C17" s="108">
        <f t="shared" si="1"/>
        <v>904</v>
      </c>
      <c r="D17" s="109">
        <v>793</v>
      </c>
      <c r="E17" s="109">
        <v>14</v>
      </c>
      <c r="F17" s="109">
        <v>82</v>
      </c>
      <c r="G17" s="110">
        <v>15</v>
      </c>
      <c r="I17" s="102"/>
    </row>
    <row r="18" spans="2:9" ht="9" customHeight="1">
      <c r="I18" s="102"/>
    </row>
    <row r="19" spans="2:9" ht="24.75" customHeight="1">
      <c r="B19" s="618" t="s">
        <v>82</v>
      </c>
      <c r="C19" s="618"/>
      <c r="D19" s="618"/>
      <c r="E19" s="618"/>
      <c r="F19" s="618"/>
      <c r="G19" s="618"/>
    </row>
    <row r="22" spans="2:9" ht="15.75" thickBot="1"/>
    <row r="23" spans="2:9">
      <c r="B23" s="629" t="s">
        <v>89</v>
      </c>
      <c r="C23" s="631" t="s">
        <v>9</v>
      </c>
    </row>
    <row r="24" spans="2:9">
      <c r="B24" s="630"/>
      <c r="C24" s="632"/>
    </row>
    <row r="25" spans="2:9">
      <c r="B25" s="111" t="s">
        <v>9</v>
      </c>
      <c r="C25" s="112">
        <v>1</v>
      </c>
    </row>
    <row r="26" spans="2:9">
      <c r="B26" s="113" t="s">
        <v>81</v>
      </c>
      <c r="C26" s="114">
        <v>8.7877904150870031E-2</v>
      </c>
    </row>
    <row r="27" spans="2:9">
      <c r="B27" s="113" t="s">
        <v>99</v>
      </c>
      <c r="C27" s="114">
        <v>5.8326042578011087E-4</v>
      </c>
    </row>
    <row r="28" spans="2:9">
      <c r="B28" s="113" t="s">
        <v>98</v>
      </c>
      <c r="C28" s="114">
        <v>3.8884028385340719E-4</v>
      </c>
    </row>
    <row r="29" spans="2:9">
      <c r="B29" s="113" t="s">
        <v>97</v>
      </c>
      <c r="C29" s="114">
        <v>1.3609409934869253E-3</v>
      </c>
    </row>
    <row r="30" spans="2:9">
      <c r="B30" s="113" t="s">
        <v>96</v>
      </c>
      <c r="C30" s="114">
        <v>6.5130747545445707E-3</v>
      </c>
    </row>
    <row r="31" spans="2:9" ht="17.25" customHeight="1">
      <c r="B31" s="113" t="s">
        <v>95</v>
      </c>
      <c r="C31" s="114">
        <v>8.0684358899581997E-3</v>
      </c>
    </row>
    <row r="32" spans="2:9">
      <c r="B32" s="113" t="s">
        <v>94</v>
      </c>
      <c r="C32" s="114">
        <v>1.3803830076795956E-2</v>
      </c>
    </row>
    <row r="33" spans="2:10">
      <c r="B33" s="113" t="s">
        <v>93</v>
      </c>
      <c r="C33" s="114">
        <v>2.0025274618450471E-2</v>
      </c>
    </row>
    <row r="34" spans="2:10">
      <c r="B34" s="113" t="s">
        <v>92</v>
      </c>
      <c r="C34" s="114">
        <v>9.1766306989404106E-2</v>
      </c>
    </row>
    <row r="35" spans="2:10">
      <c r="B35" s="113" t="s">
        <v>91</v>
      </c>
      <c r="C35" s="114">
        <v>0.13035870516185477</v>
      </c>
    </row>
    <row r="36" spans="2:10">
      <c r="B36" s="113" t="s">
        <v>90</v>
      </c>
      <c r="C36" s="114">
        <v>0.63925342665500151</v>
      </c>
    </row>
    <row r="37" spans="2:10">
      <c r="C37" s="115"/>
      <c r="D37" s="116"/>
      <c r="E37" s="116"/>
    </row>
    <row r="39" spans="2:10" ht="28.5" customHeight="1">
      <c r="B39"/>
      <c r="C39"/>
      <c r="E39" s="618" t="s">
        <v>82</v>
      </c>
      <c r="F39" s="618"/>
      <c r="G39" s="618"/>
      <c r="H39" s="618"/>
      <c r="I39" s="618"/>
      <c r="J39" s="618"/>
    </row>
    <row r="40" spans="2:10">
      <c r="B40"/>
      <c r="C40"/>
    </row>
    <row r="41" spans="2:10">
      <c r="B41"/>
      <c r="C41"/>
    </row>
    <row r="42" spans="2:10">
      <c r="B42"/>
      <c r="C42"/>
    </row>
    <row r="43" spans="2:10">
      <c r="B43"/>
      <c r="C43"/>
    </row>
    <row r="44" spans="2:10">
      <c r="B44"/>
      <c r="C44"/>
    </row>
    <row r="45" spans="2:10">
      <c r="B45"/>
      <c r="C45"/>
    </row>
    <row r="46" spans="2:10">
      <c r="B46"/>
      <c r="C46"/>
    </row>
    <row r="47" spans="2:10">
      <c r="B47"/>
      <c r="C47"/>
    </row>
    <row r="48" spans="2:10">
      <c r="B48"/>
      <c r="C48"/>
    </row>
    <row r="49" spans="2:10">
      <c r="B49"/>
      <c r="C49"/>
    </row>
    <row r="50" spans="2:10">
      <c r="B50"/>
      <c r="C50"/>
    </row>
    <row r="51" spans="2:10">
      <c r="B51"/>
      <c r="C51"/>
      <c r="J51" s="75"/>
    </row>
    <row r="52" spans="2:10">
      <c r="B52"/>
      <c r="C52"/>
    </row>
    <row r="54" spans="2:10">
      <c r="B54"/>
      <c r="C54"/>
    </row>
    <row r="55" spans="2:10">
      <c r="B55"/>
      <c r="C55"/>
    </row>
    <row r="56" spans="2:10">
      <c r="B56"/>
      <c r="C56"/>
    </row>
    <row r="57" spans="2:10">
      <c r="B57"/>
      <c r="C57"/>
    </row>
    <row r="58" spans="2:10">
      <c r="B58"/>
      <c r="C58"/>
    </row>
    <row r="59" spans="2:10">
      <c r="B59"/>
      <c r="C59"/>
    </row>
    <row r="60" spans="2:10">
      <c r="B60"/>
      <c r="C60"/>
    </row>
    <row r="61" spans="2:10">
      <c r="B61"/>
      <c r="C61"/>
    </row>
    <row r="62" spans="2:10">
      <c r="B62"/>
      <c r="C62"/>
    </row>
    <row r="63" spans="2:10">
      <c r="B63"/>
      <c r="C63"/>
    </row>
    <row r="64" spans="2:10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</sheetData>
  <mergeCells count="10">
    <mergeCell ref="E39:J39"/>
    <mergeCell ref="B19:G19"/>
    <mergeCell ref="B23:B24"/>
    <mergeCell ref="C23:C24"/>
    <mergeCell ref="B1:G1"/>
    <mergeCell ref="B2:G2"/>
    <mergeCell ref="B3:H3"/>
    <mergeCell ref="B4:B5"/>
    <mergeCell ref="C4:C5"/>
    <mergeCell ref="D4:G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E8:K9"/>
  <sheetViews>
    <sheetView workbookViewId="0">
      <selection activeCell="K11" sqref="K11"/>
    </sheetView>
  </sheetViews>
  <sheetFormatPr baseColWidth="10" defaultRowHeight="15"/>
  <cols>
    <col min="1" max="16384" width="11.42578125" style="1"/>
  </cols>
  <sheetData>
    <row r="8" spans="5:11" ht="59.25">
      <c r="E8" s="613" t="s">
        <v>4</v>
      </c>
      <c r="F8" s="613"/>
      <c r="G8" s="613"/>
      <c r="H8" s="613"/>
      <c r="I8" s="613"/>
      <c r="J8" s="613"/>
      <c r="K8" s="613"/>
    </row>
    <row r="9" spans="5:11" ht="61.5">
      <c r="E9" s="8"/>
      <c r="F9" s="614" t="s">
        <v>260</v>
      </c>
      <c r="G9" s="614"/>
      <c r="H9" s="614"/>
      <c r="I9" s="614"/>
      <c r="J9" s="614"/>
      <c r="K9" s="8"/>
    </row>
  </sheetData>
  <mergeCells count="2">
    <mergeCell ref="E8:K8"/>
    <mergeCell ref="F9:J9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B2:I16"/>
  <sheetViews>
    <sheetView showGridLines="0" workbookViewId="0">
      <selection activeCell="K32" sqref="K32"/>
    </sheetView>
  </sheetViews>
  <sheetFormatPr baseColWidth="10" defaultRowHeight="15"/>
  <cols>
    <col min="2" max="2" width="25.140625" customWidth="1"/>
    <col min="3" max="4" width="17.140625" customWidth="1"/>
  </cols>
  <sheetData>
    <row r="2" spans="2:9">
      <c r="B2" s="615" t="s">
        <v>438</v>
      </c>
      <c r="C2" s="615"/>
      <c r="D2" s="615"/>
    </row>
    <row r="3" spans="2:9">
      <c r="B3" s="619" t="s">
        <v>272</v>
      </c>
      <c r="C3" s="619"/>
      <c r="D3" s="619"/>
    </row>
    <row r="4" spans="2:9" ht="15.75" thickBot="1">
      <c r="B4" s="9"/>
      <c r="C4" s="9"/>
      <c r="D4" s="9"/>
      <c r="E4" s="10"/>
    </row>
    <row r="5" spans="2:9" ht="15.75" thickBot="1">
      <c r="B5" s="318" t="s">
        <v>6</v>
      </c>
      <c r="C5" s="319" t="s">
        <v>7</v>
      </c>
      <c r="D5" s="320" t="s">
        <v>8</v>
      </c>
      <c r="E5" s="10"/>
    </row>
    <row r="6" spans="2:9" ht="19.5" customHeight="1">
      <c r="B6" s="128" t="s">
        <v>9</v>
      </c>
      <c r="C6" s="129">
        <f>+SUM(C7:C12)</f>
        <v>7094.3333333333303</v>
      </c>
      <c r="D6" s="130">
        <f>+SUM(D7:D12)</f>
        <v>1</v>
      </c>
      <c r="E6" s="10"/>
    </row>
    <row r="7" spans="2:9" ht="19.5" customHeight="1">
      <c r="B7" s="332" t="s">
        <v>273</v>
      </c>
      <c r="C7" s="132">
        <v>1948.3333333333301</v>
      </c>
      <c r="D7" s="133">
        <f t="shared" ref="D7:D12" si="0">C7/$C$6</f>
        <v>0.27463233566696388</v>
      </c>
      <c r="E7" s="10"/>
    </row>
    <row r="8" spans="2:9" ht="19.5" customHeight="1">
      <c r="B8" s="332" t="s">
        <v>260</v>
      </c>
      <c r="C8" s="132">
        <v>1536</v>
      </c>
      <c r="D8" s="133">
        <f t="shared" si="0"/>
        <v>0.21651083024009782</v>
      </c>
      <c r="E8" s="10"/>
    </row>
    <row r="9" spans="2:9" ht="19.5" customHeight="1">
      <c r="B9" s="333" t="s">
        <v>274</v>
      </c>
      <c r="C9" s="240">
        <v>1303</v>
      </c>
      <c r="D9" s="241">
        <f t="shared" si="0"/>
        <v>0.1836677160174788</v>
      </c>
      <c r="E9" s="10"/>
    </row>
    <row r="10" spans="2:9" ht="19.5" customHeight="1">
      <c r="B10" s="332" t="s">
        <v>275</v>
      </c>
      <c r="C10" s="132">
        <v>851</v>
      </c>
      <c r="D10" s="133">
        <f t="shared" si="0"/>
        <v>0.11995489357703336</v>
      </c>
      <c r="E10" s="10"/>
    </row>
    <row r="11" spans="2:9" ht="19.5" customHeight="1">
      <c r="B11" s="332" t="s">
        <v>276</v>
      </c>
      <c r="C11" s="132">
        <v>850</v>
      </c>
      <c r="D11" s="133">
        <f t="shared" si="0"/>
        <v>0.11981393600526247</v>
      </c>
      <c r="E11" s="10"/>
    </row>
    <row r="12" spans="2:9" ht="15.75" thickBot="1">
      <c r="B12" s="334" t="s">
        <v>277</v>
      </c>
      <c r="C12" s="135">
        <v>606</v>
      </c>
      <c r="D12" s="136">
        <f t="shared" si="0"/>
        <v>8.542028849316359E-2</v>
      </c>
      <c r="E12" s="10"/>
    </row>
    <row r="15" spans="2:9">
      <c r="B15" s="615" t="s">
        <v>440</v>
      </c>
      <c r="C15" s="615"/>
      <c r="D15" s="615"/>
      <c r="E15" s="615"/>
      <c r="F15" s="615"/>
      <c r="G15" s="615"/>
      <c r="H15" s="615"/>
      <c r="I15" s="615"/>
    </row>
    <row r="16" spans="2:9">
      <c r="B16" s="619" t="s">
        <v>278</v>
      </c>
      <c r="C16" s="619"/>
      <c r="D16" s="619"/>
      <c r="E16" s="619"/>
      <c r="F16" s="619"/>
      <c r="G16" s="619"/>
      <c r="H16" s="619"/>
      <c r="I16" s="619"/>
    </row>
  </sheetData>
  <mergeCells count="4">
    <mergeCell ref="B2:D2"/>
    <mergeCell ref="B3:D3"/>
    <mergeCell ref="B15:I15"/>
    <mergeCell ref="B16:I16"/>
  </mergeCells>
  <pageMargins left="0.7" right="0.7" top="0.75" bottom="0.75" header="0.3" footer="0.3"/>
  <pageSetup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dimension ref="B1:R67"/>
  <sheetViews>
    <sheetView showGridLines="0" topLeftCell="E7" workbookViewId="0">
      <selection activeCell="B1" sqref="B1:I1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11" max="11" width="18.28515625" customWidth="1"/>
  </cols>
  <sheetData>
    <row r="1" spans="2:12">
      <c r="B1" s="615" t="s">
        <v>439</v>
      </c>
      <c r="C1" s="615"/>
      <c r="D1" s="615"/>
      <c r="E1" s="615"/>
      <c r="F1" s="615"/>
      <c r="G1" s="615"/>
      <c r="H1" s="615"/>
      <c r="I1" s="615"/>
      <c r="J1" s="443"/>
    </row>
    <row r="2" spans="2:12">
      <c r="B2" s="619" t="s">
        <v>279</v>
      </c>
      <c r="C2" s="619"/>
      <c r="D2" s="619"/>
      <c r="E2" s="619"/>
      <c r="F2" s="619"/>
      <c r="G2" s="619"/>
      <c r="H2" s="619"/>
      <c r="I2" s="619"/>
      <c r="J2" s="445"/>
    </row>
    <row r="3" spans="2:12" ht="15.75" thickBot="1"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2:12" ht="15.75" thickBot="1">
      <c r="B4" s="765" t="s">
        <v>16</v>
      </c>
      <c r="C4" s="767" t="s">
        <v>9</v>
      </c>
      <c r="D4" s="769" t="s">
        <v>6</v>
      </c>
      <c r="E4" s="770"/>
      <c r="F4" s="770"/>
      <c r="G4" s="770"/>
      <c r="H4" s="770"/>
      <c r="I4" s="770"/>
      <c r="K4" s="39"/>
    </row>
    <row r="5" spans="2:12" ht="36.75" thickBot="1">
      <c r="B5" s="766"/>
      <c r="C5" s="768"/>
      <c r="D5" s="335" t="s">
        <v>260</v>
      </c>
      <c r="E5" s="336" t="s">
        <v>276</v>
      </c>
      <c r="F5" s="337" t="s">
        <v>273</v>
      </c>
      <c r="G5" s="335" t="s">
        <v>275</v>
      </c>
      <c r="H5" s="336" t="s">
        <v>277</v>
      </c>
      <c r="I5" s="337" t="s">
        <v>274</v>
      </c>
      <c r="K5" s="39"/>
    </row>
    <row r="6" spans="2:12" ht="18.75" customHeight="1">
      <c r="B6" s="41" t="s">
        <v>9</v>
      </c>
      <c r="C6" s="139">
        <f>+SUM(D6:I6)</f>
        <v>7094.3333333333339</v>
      </c>
      <c r="D6" s="139">
        <f t="shared" ref="D6:I6" si="0">+SUM(D7:D64)</f>
        <v>1536</v>
      </c>
      <c r="E6" s="139">
        <f t="shared" si="0"/>
        <v>850</v>
      </c>
      <c r="F6" s="139">
        <f t="shared" si="0"/>
        <v>1948.3333333333339</v>
      </c>
      <c r="G6" s="139">
        <f t="shared" si="0"/>
        <v>851</v>
      </c>
      <c r="H6" s="139">
        <f t="shared" si="0"/>
        <v>606</v>
      </c>
      <c r="I6" s="338">
        <f t="shared" si="0"/>
        <v>1303</v>
      </c>
      <c r="J6" s="44"/>
      <c r="K6" s="39"/>
    </row>
    <row r="7" spans="2:12">
      <c r="B7" s="45" t="s">
        <v>17</v>
      </c>
      <c r="C7" s="46">
        <f t="shared" ref="C7:C64" si="1">+SUM(D7:I7)</f>
        <v>60</v>
      </c>
      <c r="D7" s="46">
        <v>7</v>
      </c>
      <c r="E7" s="46">
        <v>6</v>
      </c>
      <c r="F7" s="46">
        <v>29</v>
      </c>
      <c r="G7" s="46">
        <v>4</v>
      </c>
      <c r="H7" s="46">
        <v>5</v>
      </c>
      <c r="I7" s="47">
        <v>9</v>
      </c>
      <c r="J7" s="46"/>
      <c r="K7" s="39"/>
    </row>
    <row r="8" spans="2:12">
      <c r="B8" s="45" t="s">
        <v>135</v>
      </c>
      <c r="C8" s="46">
        <f t="shared" si="1"/>
        <v>12</v>
      </c>
      <c r="D8" s="46">
        <v>6</v>
      </c>
      <c r="E8" s="46">
        <v>1</v>
      </c>
      <c r="F8" s="46">
        <v>1</v>
      </c>
      <c r="G8" s="46">
        <v>3</v>
      </c>
      <c r="H8" s="46">
        <v>0</v>
      </c>
      <c r="I8" s="47">
        <v>1</v>
      </c>
      <c r="J8" s="46"/>
      <c r="K8" s="48" t="s">
        <v>21</v>
      </c>
      <c r="L8" s="49">
        <v>1.8563976679963179E-2</v>
      </c>
    </row>
    <row r="9" spans="2:12">
      <c r="B9" s="45" t="s">
        <v>22</v>
      </c>
      <c r="C9" s="46">
        <f t="shared" si="1"/>
        <v>4</v>
      </c>
      <c r="D9" s="46">
        <v>1</v>
      </c>
      <c r="E9" s="46">
        <v>1</v>
      </c>
      <c r="F9" s="46">
        <v>0</v>
      </c>
      <c r="G9" s="46">
        <v>0</v>
      </c>
      <c r="H9" s="46">
        <v>1</v>
      </c>
      <c r="I9" s="47">
        <v>1</v>
      </c>
      <c r="J9" s="46"/>
      <c r="K9" s="48" t="s">
        <v>25</v>
      </c>
      <c r="L9" s="49">
        <v>1.8717397974838908E-2</v>
      </c>
    </row>
    <row r="10" spans="2:12">
      <c r="B10" s="45" t="s">
        <v>137</v>
      </c>
      <c r="C10" s="46">
        <f t="shared" si="1"/>
        <v>15</v>
      </c>
      <c r="D10" s="46">
        <v>5</v>
      </c>
      <c r="E10" s="46">
        <v>5</v>
      </c>
      <c r="F10" s="46">
        <v>3</v>
      </c>
      <c r="G10" s="46">
        <v>0</v>
      </c>
      <c r="H10" s="46">
        <v>1</v>
      </c>
      <c r="I10" s="47">
        <v>1</v>
      </c>
      <c r="J10" s="46"/>
      <c r="K10" s="48" t="s">
        <v>74</v>
      </c>
      <c r="L10" s="49">
        <v>2.0251610923596196E-2</v>
      </c>
    </row>
    <row r="11" spans="2:12" ht="24">
      <c r="B11" s="45" t="s">
        <v>139</v>
      </c>
      <c r="C11" s="46">
        <f t="shared" si="1"/>
        <v>1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7">
        <v>1</v>
      </c>
      <c r="J11" s="46"/>
      <c r="K11" s="48" t="s">
        <v>63</v>
      </c>
      <c r="L11" s="49">
        <v>3.0223995090518565E-2</v>
      </c>
    </row>
    <row r="12" spans="2:12">
      <c r="B12" s="45" t="s">
        <v>172</v>
      </c>
      <c r="C12" s="46">
        <f t="shared" si="1"/>
        <v>1</v>
      </c>
      <c r="D12" s="46">
        <v>0</v>
      </c>
      <c r="E12" s="46">
        <v>0</v>
      </c>
      <c r="F12" s="46">
        <v>1</v>
      </c>
      <c r="G12" s="46">
        <v>0</v>
      </c>
      <c r="H12" s="46">
        <v>0</v>
      </c>
      <c r="I12" s="47">
        <v>0</v>
      </c>
      <c r="J12" s="46"/>
      <c r="K12" s="48" t="s">
        <v>27</v>
      </c>
      <c r="L12" s="49">
        <v>4.4952439398588527E-2</v>
      </c>
    </row>
    <row r="13" spans="2:12">
      <c r="B13" s="45" t="s">
        <v>30</v>
      </c>
      <c r="C13" s="46">
        <f t="shared" si="1"/>
        <v>4</v>
      </c>
      <c r="D13" s="46">
        <v>2</v>
      </c>
      <c r="E13" s="46">
        <v>2</v>
      </c>
      <c r="F13" s="46">
        <v>0</v>
      </c>
      <c r="G13" s="46">
        <v>0</v>
      </c>
      <c r="H13" s="46">
        <v>0</v>
      </c>
      <c r="I13" s="47">
        <v>0</v>
      </c>
      <c r="J13" s="46"/>
      <c r="K13" s="48" t="s">
        <v>29</v>
      </c>
      <c r="L13" s="49">
        <v>5.3850874501380791E-2</v>
      </c>
    </row>
    <row r="14" spans="2:12">
      <c r="B14" s="45" t="s">
        <v>32</v>
      </c>
      <c r="C14" s="46">
        <f t="shared" si="1"/>
        <v>8</v>
      </c>
      <c r="D14" s="46">
        <v>2</v>
      </c>
      <c r="E14" s="46">
        <v>5</v>
      </c>
      <c r="F14" s="46">
        <v>1</v>
      </c>
      <c r="G14" s="46">
        <v>0</v>
      </c>
      <c r="H14" s="46">
        <v>0</v>
      </c>
      <c r="I14" s="47">
        <v>0</v>
      </c>
      <c r="J14" s="46"/>
      <c r="K14" s="48" t="s">
        <v>31</v>
      </c>
      <c r="L14" s="49">
        <v>7.0266953053083767E-2</v>
      </c>
    </row>
    <row r="15" spans="2:12">
      <c r="B15" s="45" t="s">
        <v>36</v>
      </c>
      <c r="C15" s="46">
        <f t="shared" si="1"/>
        <v>3</v>
      </c>
      <c r="D15" s="46">
        <v>0</v>
      </c>
      <c r="E15" s="46">
        <v>0</v>
      </c>
      <c r="F15" s="46">
        <v>2</v>
      </c>
      <c r="G15" s="46">
        <v>0</v>
      </c>
      <c r="H15" s="46">
        <v>0</v>
      </c>
      <c r="I15" s="47">
        <v>1</v>
      </c>
      <c r="J15" s="46"/>
      <c r="K15" s="48" t="s">
        <v>35</v>
      </c>
      <c r="L15" s="49">
        <v>0.11230438784903345</v>
      </c>
    </row>
    <row r="16" spans="2:12">
      <c r="B16" s="45" t="s">
        <v>140</v>
      </c>
      <c r="C16" s="46">
        <f t="shared" si="1"/>
        <v>59</v>
      </c>
      <c r="D16" s="46">
        <v>12</v>
      </c>
      <c r="E16" s="46">
        <v>5</v>
      </c>
      <c r="F16" s="46">
        <v>16</v>
      </c>
      <c r="G16" s="46">
        <v>7</v>
      </c>
      <c r="H16" s="46">
        <v>5</v>
      </c>
      <c r="I16" s="47">
        <v>14</v>
      </c>
      <c r="J16" s="46"/>
      <c r="K16" s="48" t="s">
        <v>33</v>
      </c>
      <c r="L16" s="49">
        <v>0.1472844430806996</v>
      </c>
    </row>
    <row r="17" spans="2:12">
      <c r="B17" s="45" t="s">
        <v>42</v>
      </c>
      <c r="C17" s="46">
        <f t="shared" si="1"/>
        <v>1</v>
      </c>
      <c r="D17" s="46">
        <v>0</v>
      </c>
      <c r="E17" s="46">
        <v>0</v>
      </c>
      <c r="F17" s="46">
        <v>0</v>
      </c>
      <c r="G17" s="46">
        <v>1</v>
      </c>
      <c r="H17" s="46">
        <v>0</v>
      </c>
      <c r="I17" s="47">
        <v>0</v>
      </c>
      <c r="J17" s="46"/>
      <c r="K17" s="48" t="s">
        <v>37</v>
      </c>
      <c r="L17" s="49">
        <v>0.33031604786744401</v>
      </c>
    </row>
    <row r="18" spans="2:12">
      <c r="B18" s="45" t="s">
        <v>44</v>
      </c>
      <c r="C18" s="46">
        <f t="shared" si="1"/>
        <v>14</v>
      </c>
      <c r="D18" s="46">
        <v>1</v>
      </c>
      <c r="E18" s="46">
        <v>1</v>
      </c>
      <c r="F18" s="46">
        <v>5</v>
      </c>
      <c r="G18" s="46">
        <v>3</v>
      </c>
      <c r="H18" s="46">
        <v>1</v>
      </c>
      <c r="I18" s="47">
        <v>3</v>
      </c>
      <c r="J18" s="46"/>
      <c r="K18" s="39"/>
    </row>
    <row r="19" spans="2:12">
      <c r="B19" s="45" t="s">
        <v>45</v>
      </c>
      <c r="C19" s="46">
        <f t="shared" si="1"/>
        <v>4</v>
      </c>
      <c r="D19" s="46">
        <v>2</v>
      </c>
      <c r="E19" s="46">
        <v>0</v>
      </c>
      <c r="F19" s="46">
        <v>1</v>
      </c>
      <c r="G19" s="46">
        <v>1</v>
      </c>
      <c r="H19" s="46">
        <v>0</v>
      </c>
      <c r="I19" s="47">
        <v>0</v>
      </c>
      <c r="J19" s="46"/>
      <c r="K19" s="39"/>
    </row>
    <row r="20" spans="2:12">
      <c r="B20" s="45" t="s">
        <v>46</v>
      </c>
      <c r="C20" s="46">
        <f t="shared" si="1"/>
        <v>5</v>
      </c>
      <c r="D20" s="46">
        <v>0</v>
      </c>
      <c r="E20" s="46">
        <v>2</v>
      </c>
      <c r="F20" s="46">
        <v>0</v>
      </c>
      <c r="G20" s="46">
        <v>2</v>
      </c>
      <c r="H20" s="46">
        <v>0</v>
      </c>
      <c r="I20" s="47">
        <v>1</v>
      </c>
      <c r="J20" s="46"/>
      <c r="K20" s="39"/>
    </row>
    <row r="21" spans="2:12">
      <c r="B21" s="45" t="s">
        <v>47</v>
      </c>
      <c r="C21" s="46">
        <f t="shared" si="1"/>
        <v>1</v>
      </c>
      <c r="D21" s="46">
        <v>1</v>
      </c>
      <c r="E21" s="46">
        <v>0</v>
      </c>
      <c r="F21" s="46">
        <v>0</v>
      </c>
      <c r="G21" s="46">
        <v>0</v>
      </c>
      <c r="H21" s="46">
        <v>0</v>
      </c>
      <c r="I21" s="47">
        <v>0</v>
      </c>
      <c r="J21" s="46"/>
      <c r="K21" s="39"/>
    </row>
    <row r="22" spans="2:12">
      <c r="B22" s="45" t="s">
        <v>48</v>
      </c>
      <c r="C22" s="46">
        <f t="shared" si="1"/>
        <v>8</v>
      </c>
      <c r="D22" s="46">
        <v>2</v>
      </c>
      <c r="E22" s="46">
        <v>2</v>
      </c>
      <c r="F22" s="46">
        <v>2</v>
      </c>
      <c r="G22" s="46">
        <v>1</v>
      </c>
      <c r="H22" s="46">
        <v>1</v>
      </c>
      <c r="I22" s="47">
        <v>0</v>
      </c>
      <c r="J22" s="46"/>
      <c r="K22" s="39"/>
    </row>
    <row r="23" spans="2:12" ht="24">
      <c r="B23" s="45" t="s">
        <v>49</v>
      </c>
      <c r="C23" s="46">
        <f t="shared" si="1"/>
        <v>1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7">
        <v>1</v>
      </c>
      <c r="J23" s="46"/>
      <c r="K23" s="39"/>
    </row>
    <row r="24" spans="2:12">
      <c r="B24" s="45" t="s">
        <v>50</v>
      </c>
      <c r="C24" s="46">
        <f t="shared" si="1"/>
        <v>4</v>
      </c>
      <c r="D24" s="46">
        <v>2</v>
      </c>
      <c r="E24" s="46">
        <v>0</v>
      </c>
      <c r="F24" s="46">
        <v>0</v>
      </c>
      <c r="G24" s="46">
        <v>0</v>
      </c>
      <c r="H24" s="46">
        <v>0</v>
      </c>
      <c r="I24" s="47">
        <v>2</v>
      </c>
      <c r="J24" s="46"/>
      <c r="K24" s="39"/>
    </row>
    <row r="25" spans="2:12">
      <c r="B25" s="45" t="s">
        <v>51</v>
      </c>
      <c r="C25" s="46">
        <f t="shared" si="1"/>
        <v>1</v>
      </c>
      <c r="D25" s="46">
        <v>0</v>
      </c>
      <c r="E25" s="46">
        <v>0</v>
      </c>
      <c r="F25" s="46">
        <v>0</v>
      </c>
      <c r="G25" s="46">
        <v>1</v>
      </c>
      <c r="H25" s="46">
        <v>0</v>
      </c>
      <c r="I25" s="47">
        <v>0</v>
      </c>
      <c r="J25" s="46"/>
      <c r="K25" s="39"/>
    </row>
    <row r="26" spans="2:12">
      <c r="B26" s="45" t="s">
        <v>29</v>
      </c>
      <c r="C26" s="46">
        <f t="shared" si="1"/>
        <v>351</v>
      </c>
      <c r="D26" s="46">
        <v>59</v>
      </c>
      <c r="E26" s="46">
        <v>53</v>
      </c>
      <c r="F26" s="46">
        <v>103</v>
      </c>
      <c r="G26" s="46">
        <v>48</v>
      </c>
      <c r="H26" s="46">
        <v>30</v>
      </c>
      <c r="I26" s="47">
        <v>58</v>
      </c>
      <c r="J26" s="46"/>
      <c r="K26" s="39"/>
    </row>
    <row r="27" spans="2:12">
      <c r="B27" s="45" t="s">
        <v>19</v>
      </c>
      <c r="C27" s="46">
        <f t="shared" si="1"/>
        <v>95</v>
      </c>
      <c r="D27" s="46">
        <v>24</v>
      </c>
      <c r="E27" s="46">
        <v>12</v>
      </c>
      <c r="F27" s="46">
        <v>8</v>
      </c>
      <c r="G27" s="46">
        <v>22</v>
      </c>
      <c r="H27" s="46">
        <v>10</v>
      </c>
      <c r="I27" s="47">
        <v>19</v>
      </c>
      <c r="J27" s="46"/>
      <c r="K27" s="39"/>
    </row>
    <row r="28" spans="2:12" ht="24">
      <c r="B28" s="45" t="s">
        <v>37</v>
      </c>
      <c r="C28" s="46">
        <f t="shared" si="1"/>
        <v>2153</v>
      </c>
      <c r="D28" s="46">
        <v>392</v>
      </c>
      <c r="E28" s="46">
        <v>273</v>
      </c>
      <c r="F28" s="46">
        <v>642</v>
      </c>
      <c r="G28" s="46">
        <v>297</v>
      </c>
      <c r="H28" s="46">
        <v>187</v>
      </c>
      <c r="I28" s="47">
        <v>362</v>
      </c>
      <c r="J28" s="46"/>
      <c r="K28" s="39"/>
    </row>
    <row r="29" spans="2:12">
      <c r="B29" s="45" t="s">
        <v>52</v>
      </c>
      <c r="C29" s="46">
        <f t="shared" si="1"/>
        <v>17</v>
      </c>
      <c r="D29" s="46">
        <v>5</v>
      </c>
      <c r="E29" s="46">
        <v>2</v>
      </c>
      <c r="F29" s="46">
        <v>2</v>
      </c>
      <c r="G29" s="46">
        <v>4</v>
      </c>
      <c r="H29" s="46">
        <v>3</v>
      </c>
      <c r="I29" s="47">
        <v>1</v>
      </c>
      <c r="J29" s="46"/>
      <c r="K29" s="39"/>
    </row>
    <row r="30" spans="2:12">
      <c r="B30" s="45" t="s">
        <v>177</v>
      </c>
      <c r="C30" s="46">
        <f t="shared" si="1"/>
        <v>1</v>
      </c>
      <c r="D30" s="46">
        <v>1</v>
      </c>
      <c r="E30" s="46">
        <v>0</v>
      </c>
      <c r="F30" s="46">
        <v>0</v>
      </c>
      <c r="G30" s="46">
        <v>0</v>
      </c>
      <c r="H30" s="46">
        <v>0</v>
      </c>
      <c r="I30" s="47">
        <v>0</v>
      </c>
      <c r="J30" s="46"/>
      <c r="K30" s="39"/>
    </row>
    <row r="31" spans="2:12">
      <c r="B31" s="45" t="s">
        <v>53</v>
      </c>
      <c r="C31" s="46">
        <f t="shared" si="1"/>
        <v>61</v>
      </c>
      <c r="D31" s="46">
        <v>13</v>
      </c>
      <c r="E31" s="46">
        <v>14</v>
      </c>
      <c r="F31" s="46">
        <v>12</v>
      </c>
      <c r="G31" s="46">
        <v>13</v>
      </c>
      <c r="H31" s="46">
        <v>3</v>
      </c>
      <c r="I31" s="47">
        <v>6</v>
      </c>
      <c r="J31" s="46"/>
      <c r="K31" s="39"/>
    </row>
    <row r="32" spans="2:12">
      <c r="B32" s="45" t="s">
        <v>54</v>
      </c>
      <c r="C32" s="46">
        <f t="shared" si="1"/>
        <v>7</v>
      </c>
      <c r="D32" s="46">
        <v>1</v>
      </c>
      <c r="E32" s="46">
        <v>0</v>
      </c>
      <c r="F32" s="46">
        <v>3</v>
      </c>
      <c r="G32" s="46">
        <v>1</v>
      </c>
      <c r="H32" s="46">
        <v>1</v>
      </c>
      <c r="I32" s="47">
        <v>1</v>
      </c>
      <c r="J32" s="46"/>
      <c r="K32" s="39"/>
    </row>
    <row r="33" spans="2:18">
      <c r="B33" s="45" t="s">
        <v>55</v>
      </c>
      <c r="C33" s="46">
        <f t="shared" si="1"/>
        <v>69</v>
      </c>
      <c r="D33" s="46">
        <v>18</v>
      </c>
      <c r="E33" s="46">
        <v>12</v>
      </c>
      <c r="F33" s="46">
        <v>8</v>
      </c>
      <c r="G33" s="46">
        <v>8</v>
      </c>
      <c r="H33" s="46">
        <v>10</v>
      </c>
      <c r="I33" s="47">
        <v>13</v>
      </c>
      <c r="J33" s="46"/>
      <c r="K33" s="39"/>
    </row>
    <row r="34" spans="2:18">
      <c r="B34" s="45" t="s">
        <v>33</v>
      </c>
      <c r="C34" s="46">
        <f t="shared" si="1"/>
        <v>960</v>
      </c>
      <c r="D34" s="46">
        <v>209</v>
      </c>
      <c r="E34" s="46">
        <v>95</v>
      </c>
      <c r="F34" s="46">
        <v>240</v>
      </c>
      <c r="G34" s="46">
        <v>89</v>
      </c>
      <c r="H34" s="46">
        <v>102</v>
      </c>
      <c r="I34" s="47">
        <v>225</v>
      </c>
      <c r="J34" s="46"/>
      <c r="K34" s="39"/>
    </row>
    <row r="35" spans="2:18" ht="24">
      <c r="B35" s="45" t="s">
        <v>57</v>
      </c>
      <c r="C35" s="46">
        <f t="shared" si="1"/>
        <v>1</v>
      </c>
      <c r="D35" s="46">
        <v>0</v>
      </c>
      <c r="E35" s="46">
        <v>0</v>
      </c>
      <c r="F35" s="46">
        <v>0</v>
      </c>
      <c r="G35" s="46">
        <v>0</v>
      </c>
      <c r="H35" s="46">
        <v>1</v>
      </c>
      <c r="I35" s="47">
        <v>0</v>
      </c>
      <c r="J35" s="46"/>
      <c r="K35" s="39"/>
    </row>
    <row r="36" spans="2:18">
      <c r="B36" s="45" t="s">
        <v>58</v>
      </c>
      <c r="C36" s="46">
        <f t="shared" si="1"/>
        <v>5</v>
      </c>
      <c r="D36" s="46">
        <v>2</v>
      </c>
      <c r="E36" s="46">
        <v>0</v>
      </c>
      <c r="F36" s="46">
        <v>0</v>
      </c>
      <c r="G36" s="46">
        <v>0</v>
      </c>
      <c r="H36" s="46">
        <v>1</v>
      </c>
      <c r="I36" s="47">
        <v>2</v>
      </c>
      <c r="J36" s="46"/>
      <c r="K36" s="39"/>
    </row>
    <row r="37" spans="2:18">
      <c r="B37" s="45" t="s">
        <v>142</v>
      </c>
      <c r="C37" s="46">
        <f t="shared" si="1"/>
        <v>59</v>
      </c>
      <c r="D37" s="46">
        <v>8</v>
      </c>
      <c r="E37" s="46">
        <v>13</v>
      </c>
      <c r="F37" s="46">
        <v>15</v>
      </c>
      <c r="G37" s="46">
        <v>5</v>
      </c>
      <c r="H37" s="46">
        <v>6</v>
      </c>
      <c r="I37" s="47">
        <v>12</v>
      </c>
      <c r="J37" s="46"/>
      <c r="K37" s="39"/>
    </row>
    <row r="38" spans="2:18">
      <c r="B38" s="45" t="s">
        <v>178</v>
      </c>
      <c r="C38" s="46">
        <f t="shared" si="1"/>
        <v>1</v>
      </c>
      <c r="D38" s="46">
        <v>1</v>
      </c>
      <c r="E38" s="46">
        <v>0</v>
      </c>
      <c r="F38" s="46">
        <v>0</v>
      </c>
      <c r="G38" s="46">
        <v>0</v>
      </c>
      <c r="H38" s="46">
        <v>0</v>
      </c>
      <c r="I38" s="47">
        <v>0</v>
      </c>
      <c r="J38" s="46"/>
      <c r="K38" s="39"/>
    </row>
    <row r="39" spans="2:18">
      <c r="B39" s="45" t="s">
        <v>21</v>
      </c>
      <c r="C39" s="46">
        <f t="shared" si="1"/>
        <v>121</v>
      </c>
      <c r="D39" s="46">
        <v>23</v>
      </c>
      <c r="E39" s="46">
        <v>14</v>
      </c>
      <c r="F39" s="46">
        <v>29</v>
      </c>
      <c r="G39" s="46">
        <v>15</v>
      </c>
      <c r="H39" s="46">
        <v>8</v>
      </c>
      <c r="I39" s="47">
        <v>32</v>
      </c>
      <c r="J39" s="46"/>
      <c r="K39" s="39"/>
    </row>
    <row r="40" spans="2:18" ht="24">
      <c r="B40" s="45" t="s">
        <v>61</v>
      </c>
      <c r="C40" s="46">
        <f t="shared" si="1"/>
        <v>5</v>
      </c>
      <c r="D40" s="46">
        <v>2</v>
      </c>
      <c r="E40" s="46">
        <v>0</v>
      </c>
      <c r="F40" s="46">
        <v>2</v>
      </c>
      <c r="G40" s="46">
        <v>0</v>
      </c>
      <c r="H40" s="46">
        <v>0</v>
      </c>
      <c r="I40" s="47">
        <v>1</v>
      </c>
      <c r="J40" s="46"/>
      <c r="K40" s="39"/>
    </row>
    <row r="41" spans="2:18" ht="19.5" customHeight="1">
      <c r="B41" s="45" t="s">
        <v>62</v>
      </c>
      <c r="C41" s="46">
        <f t="shared" si="1"/>
        <v>1</v>
      </c>
      <c r="D41" s="46">
        <v>1</v>
      </c>
      <c r="E41" s="46">
        <v>0</v>
      </c>
      <c r="F41" s="46">
        <v>0</v>
      </c>
      <c r="G41" s="46">
        <v>0</v>
      </c>
      <c r="H41" s="46">
        <v>0</v>
      </c>
      <c r="I41" s="47">
        <v>0</v>
      </c>
      <c r="J41" s="46"/>
      <c r="K41" s="618" t="s">
        <v>59</v>
      </c>
      <c r="L41" s="618"/>
      <c r="M41" s="618"/>
      <c r="N41" s="618"/>
      <c r="O41" s="618"/>
      <c r="P41" s="618"/>
      <c r="Q41" s="618"/>
      <c r="R41" s="618"/>
    </row>
    <row r="42" spans="2:18">
      <c r="B42" s="45" t="s">
        <v>63</v>
      </c>
      <c r="C42" s="46">
        <f t="shared" si="1"/>
        <v>197</v>
      </c>
      <c r="D42" s="46">
        <v>15</v>
      </c>
      <c r="E42" s="46">
        <v>2</v>
      </c>
      <c r="F42" s="46">
        <v>67</v>
      </c>
      <c r="G42" s="46">
        <v>52</v>
      </c>
      <c r="H42" s="46">
        <v>23</v>
      </c>
      <c r="I42" s="47">
        <v>38</v>
      </c>
      <c r="J42" s="46"/>
      <c r="K42" s="39"/>
    </row>
    <row r="43" spans="2:18">
      <c r="B43" s="45" t="s">
        <v>64</v>
      </c>
      <c r="C43" s="46">
        <f t="shared" si="1"/>
        <v>44</v>
      </c>
      <c r="D43" s="46">
        <v>12</v>
      </c>
      <c r="E43" s="46">
        <v>8</v>
      </c>
      <c r="F43" s="46">
        <v>8</v>
      </c>
      <c r="G43" s="46">
        <v>5</v>
      </c>
      <c r="H43" s="46">
        <v>3</v>
      </c>
      <c r="I43" s="47">
        <v>8</v>
      </c>
      <c r="J43" s="46"/>
      <c r="K43" s="39"/>
    </row>
    <row r="44" spans="2:18">
      <c r="B44" s="45" t="s">
        <v>66</v>
      </c>
      <c r="C44" s="46">
        <f t="shared" si="1"/>
        <v>1</v>
      </c>
      <c r="D44" s="46">
        <v>0</v>
      </c>
      <c r="E44" s="46">
        <v>1</v>
      </c>
      <c r="F44" s="46">
        <v>0</v>
      </c>
      <c r="G44" s="46">
        <v>0</v>
      </c>
      <c r="H44" s="46">
        <v>0</v>
      </c>
      <c r="I44" s="47">
        <v>0</v>
      </c>
      <c r="J44" s="46"/>
      <c r="K44" s="39"/>
    </row>
    <row r="45" spans="2:18">
      <c r="B45" s="45" t="s">
        <v>67</v>
      </c>
      <c r="C45" s="46">
        <f t="shared" si="1"/>
        <v>2</v>
      </c>
      <c r="D45" s="46">
        <v>1</v>
      </c>
      <c r="E45" s="46">
        <v>0</v>
      </c>
      <c r="F45" s="46">
        <v>0</v>
      </c>
      <c r="G45" s="46">
        <v>1</v>
      </c>
      <c r="H45" s="46">
        <v>0</v>
      </c>
      <c r="I45" s="47">
        <v>0</v>
      </c>
      <c r="J45" s="46"/>
      <c r="K45" s="39"/>
    </row>
    <row r="46" spans="2:18">
      <c r="B46" s="45" t="s">
        <v>68</v>
      </c>
      <c r="C46" s="46">
        <f t="shared" si="1"/>
        <v>19</v>
      </c>
      <c r="D46" s="46">
        <v>5</v>
      </c>
      <c r="E46" s="46">
        <v>1</v>
      </c>
      <c r="F46" s="46">
        <v>5</v>
      </c>
      <c r="G46" s="46">
        <v>4</v>
      </c>
      <c r="H46" s="46">
        <v>0</v>
      </c>
      <c r="I46" s="47">
        <v>4</v>
      </c>
      <c r="J46" s="46"/>
      <c r="K46" s="39"/>
    </row>
    <row r="47" spans="2:18">
      <c r="B47" s="45" t="s">
        <v>69</v>
      </c>
      <c r="C47" s="46">
        <f t="shared" si="1"/>
        <v>11</v>
      </c>
      <c r="D47" s="46">
        <v>0</v>
      </c>
      <c r="E47" s="46">
        <v>1</v>
      </c>
      <c r="F47" s="46">
        <v>6</v>
      </c>
      <c r="G47" s="46">
        <v>2</v>
      </c>
      <c r="H47" s="46">
        <v>2</v>
      </c>
      <c r="I47" s="47">
        <v>0</v>
      </c>
      <c r="J47" s="46"/>
      <c r="K47" s="39"/>
    </row>
    <row r="48" spans="2:18">
      <c r="B48" s="45" t="s">
        <v>70</v>
      </c>
      <c r="C48" s="46">
        <f t="shared" si="1"/>
        <v>10</v>
      </c>
      <c r="D48" s="46">
        <v>1</v>
      </c>
      <c r="E48" s="46">
        <v>2</v>
      </c>
      <c r="F48" s="46">
        <v>5</v>
      </c>
      <c r="G48" s="46">
        <v>1</v>
      </c>
      <c r="H48" s="46">
        <v>0</v>
      </c>
      <c r="I48" s="47">
        <v>1</v>
      </c>
      <c r="J48" s="46"/>
      <c r="K48" s="39"/>
    </row>
    <row r="49" spans="2:11" ht="24">
      <c r="B49" s="45" t="s">
        <v>71</v>
      </c>
      <c r="C49" s="46">
        <f t="shared" si="1"/>
        <v>3</v>
      </c>
      <c r="D49" s="46">
        <v>1</v>
      </c>
      <c r="E49" s="46">
        <v>1</v>
      </c>
      <c r="F49" s="46">
        <v>0</v>
      </c>
      <c r="G49" s="46">
        <v>0</v>
      </c>
      <c r="H49" s="46">
        <v>0</v>
      </c>
      <c r="I49" s="47">
        <v>1</v>
      </c>
      <c r="J49" s="46"/>
      <c r="K49" s="39"/>
    </row>
    <row r="50" spans="2:11">
      <c r="B50" s="45" t="s">
        <v>72</v>
      </c>
      <c r="C50" s="46">
        <f t="shared" si="1"/>
        <v>1</v>
      </c>
      <c r="D50" s="46">
        <v>1</v>
      </c>
      <c r="E50" s="46">
        <v>0</v>
      </c>
      <c r="F50" s="46">
        <v>0</v>
      </c>
      <c r="G50" s="46">
        <v>0</v>
      </c>
      <c r="H50" s="46">
        <v>0</v>
      </c>
      <c r="I50" s="47">
        <v>0</v>
      </c>
      <c r="J50" s="46"/>
      <c r="K50" s="39"/>
    </row>
    <row r="51" spans="2:11" ht="24">
      <c r="B51" s="45" t="s">
        <v>73</v>
      </c>
      <c r="C51" s="46">
        <f t="shared" si="1"/>
        <v>23</v>
      </c>
      <c r="D51" s="46">
        <v>5</v>
      </c>
      <c r="E51" s="46">
        <v>2</v>
      </c>
      <c r="F51" s="46">
        <v>4</v>
      </c>
      <c r="G51" s="46">
        <v>4</v>
      </c>
      <c r="H51" s="46">
        <v>1</v>
      </c>
      <c r="I51" s="47">
        <v>7</v>
      </c>
      <c r="J51" s="46"/>
      <c r="K51" s="39"/>
    </row>
    <row r="52" spans="2:11" ht="24">
      <c r="B52" s="45" t="s">
        <v>74</v>
      </c>
      <c r="C52" s="46">
        <f t="shared" si="1"/>
        <v>132</v>
      </c>
      <c r="D52" s="46">
        <v>57</v>
      </c>
      <c r="E52" s="46">
        <v>12</v>
      </c>
      <c r="F52" s="46">
        <v>21</v>
      </c>
      <c r="G52" s="46">
        <v>10</v>
      </c>
      <c r="H52" s="46">
        <v>17</v>
      </c>
      <c r="I52" s="47">
        <v>15</v>
      </c>
      <c r="J52" s="46"/>
      <c r="K52" s="39"/>
    </row>
    <row r="53" spans="2:11">
      <c r="B53" s="45" t="s">
        <v>25</v>
      </c>
      <c r="C53" s="46">
        <f t="shared" si="1"/>
        <v>122</v>
      </c>
      <c r="D53" s="46">
        <v>31</v>
      </c>
      <c r="E53" s="46">
        <v>11</v>
      </c>
      <c r="F53" s="46">
        <v>27</v>
      </c>
      <c r="G53" s="46">
        <v>11</v>
      </c>
      <c r="H53" s="46">
        <v>7</v>
      </c>
      <c r="I53" s="47">
        <v>35</v>
      </c>
      <c r="J53" s="46"/>
      <c r="K53" s="39"/>
    </row>
    <row r="54" spans="2:11">
      <c r="B54" s="45" t="s">
        <v>75</v>
      </c>
      <c r="C54" s="46">
        <f t="shared" si="1"/>
        <v>101</v>
      </c>
      <c r="D54" s="46">
        <v>39</v>
      </c>
      <c r="E54" s="46">
        <v>7</v>
      </c>
      <c r="F54" s="46">
        <v>32</v>
      </c>
      <c r="G54" s="46">
        <v>8</v>
      </c>
      <c r="H54" s="46">
        <v>5</v>
      </c>
      <c r="I54" s="47">
        <v>10</v>
      </c>
      <c r="J54" s="46"/>
      <c r="K54" s="39"/>
    </row>
    <row r="55" spans="2:11">
      <c r="B55" s="45" t="s">
        <v>76</v>
      </c>
      <c r="C55" s="46">
        <f t="shared" si="1"/>
        <v>2</v>
      </c>
      <c r="D55" s="46">
        <v>2</v>
      </c>
      <c r="E55" s="46">
        <v>0</v>
      </c>
      <c r="F55" s="46">
        <v>0</v>
      </c>
      <c r="G55" s="46">
        <v>0</v>
      </c>
      <c r="H55" s="46">
        <v>0</v>
      </c>
      <c r="I55" s="47">
        <v>0</v>
      </c>
      <c r="J55" s="46"/>
      <c r="K55" s="39"/>
    </row>
    <row r="56" spans="2:11">
      <c r="B56" s="45" t="s">
        <v>77</v>
      </c>
      <c r="C56" s="46">
        <f t="shared" si="1"/>
        <v>16</v>
      </c>
      <c r="D56" s="46">
        <v>8</v>
      </c>
      <c r="E56" s="46">
        <v>0</v>
      </c>
      <c r="F56" s="46">
        <v>3</v>
      </c>
      <c r="G56" s="46">
        <v>2</v>
      </c>
      <c r="H56" s="46">
        <v>0</v>
      </c>
      <c r="I56" s="47">
        <v>3</v>
      </c>
      <c r="J56" s="46"/>
      <c r="K56" s="39"/>
    </row>
    <row r="57" spans="2:11">
      <c r="B57" s="45" t="s">
        <v>147</v>
      </c>
      <c r="C57" s="46">
        <f t="shared" si="1"/>
        <v>2</v>
      </c>
      <c r="D57" s="46">
        <v>1</v>
      </c>
      <c r="E57" s="46">
        <v>0</v>
      </c>
      <c r="F57" s="46">
        <v>0</v>
      </c>
      <c r="G57" s="46">
        <v>0</v>
      </c>
      <c r="H57" s="46">
        <v>0</v>
      </c>
      <c r="I57" s="47">
        <v>1</v>
      </c>
      <c r="J57" s="46"/>
      <c r="K57" s="39"/>
    </row>
    <row r="58" spans="2:11">
      <c r="B58" s="45" t="s">
        <v>148</v>
      </c>
      <c r="C58" s="46">
        <f t="shared" si="1"/>
        <v>21</v>
      </c>
      <c r="D58" s="46">
        <v>5</v>
      </c>
      <c r="E58" s="46">
        <v>2</v>
      </c>
      <c r="F58" s="46">
        <v>2</v>
      </c>
      <c r="G58" s="46">
        <v>1</v>
      </c>
      <c r="H58" s="46">
        <v>9</v>
      </c>
      <c r="I58" s="47">
        <v>2</v>
      </c>
      <c r="J58" s="46"/>
      <c r="K58" s="39"/>
    </row>
    <row r="59" spans="2:11" ht="16.5" customHeight="1">
      <c r="B59" s="45" t="s">
        <v>35</v>
      </c>
      <c r="C59" s="46">
        <f t="shared" si="1"/>
        <v>732</v>
      </c>
      <c r="D59" s="46">
        <v>151</v>
      </c>
      <c r="E59" s="46">
        <v>104</v>
      </c>
      <c r="F59" s="46">
        <v>189</v>
      </c>
      <c r="G59" s="46">
        <v>91</v>
      </c>
      <c r="H59" s="46">
        <v>71</v>
      </c>
      <c r="I59" s="47">
        <v>126</v>
      </c>
      <c r="J59" s="46"/>
      <c r="K59" s="39"/>
    </row>
    <row r="60" spans="2:11">
      <c r="B60" s="45" t="s">
        <v>80</v>
      </c>
      <c r="C60" s="46">
        <f t="shared" si="1"/>
        <v>121</v>
      </c>
      <c r="D60" s="46">
        <v>28</v>
      </c>
      <c r="E60" s="46">
        <v>8</v>
      </c>
      <c r="F60" s="46">
        <v>33</v>
      </c>
      <c r="G60" s="46">
        <v>12</v>
      </c>
      <c r="H60" s="46">
        <v>10</v>
      </c>
      <c r="I60" s="47">
        <v>30</v>
      </c>
      <c r="J60" s="46"/>
      <c r="K60" s="39"/>
    </row>
    <row r="61" spans="2:11">
      <c r="B61" s="45" t="s">
        <v>27</v>
      </c>
      <c r="C61" s="46">
        <f t="shared" si="1"/>
        <v>293</v>
      </c>
      <c r="D61" s="46">
        <v>63</v>
      </c>
      <c r="E61" s="46">
        <v>32</v>
      </c>
      <c r="F61" s="46">
        <v>117</v>
      </c>
      <c r="G61" s="46">
        <v>15</v>
      </c>
      <c r="H61" s="46">
        <v>23</v>
      </c>
      <c r="I61" s="47">
        <v>43</v>
      </c>
      <c r="J61" s="46"/>
      <c r="K61" s="39"/>
    </row>
    <row r="62" spans="2:11">
      <c r="B62" s="45" t="s">
        <v>23</v>
      </c>
      <c r="C62" s="46">
        <f t="shared" si="1"/>
        <v>94</v>
      </c>
      <c r="D62" s="46">
        <v>25</v>
      </c>
      <c r="E62" s="46">
        <v>4</v>
      </c>
      <c r="F62" s="46">
        <v>23</v>
      </c>
      <c r="G62" s="46">
        <v>14</v>
      </c>
      <c r="H62" s="46">
        <v>0</v>
      </c>
      <c r="I62" s="47">
        <v>28</v>
      </c>
      <c r="J62" s="46"/>
      <c r="K62" s="39"/>
    </row>
    <row r="63" spans="2:11">
      <c r="B63" s="45" t="s">
        <v>31</v>
      </c>
      <c r="C63" s="46">
        <f t="shared" si="1"/>
        <v>458</v>
      </c>
      <c r="D63" s="46">
        <v>104</v>
      </c>
      <c r="E63" s="46">
        <v>55</v>
      </c>
      <c r="F63" s="46">
        <v>134</v>
      </c>
      <c r="G63" s="46">
        <v>49</v>
      </c>
      <c r="H63" s="46">
        <v>35</v>
      </c>
      <c r="I63" s="47">
        <v>81</v>
      </c>
      <c r="J63" s="46"/>
      <c r="K63" s="39"/>
    </row>
    <row r="64" spans="2:11" ht="15.75" thickBot="1">
      <c r="B64" s="187" t="s">
        <v>81</v>
      </c>
      <c r="C64" s="51">
        <f t="shared" si="1"/>
        <v>576.33333333333394</v>
      </c>
      <c r="D64" s="51">
        <v>179</v>
      </c>
      <c r="E64" s="51">
        <v>79</v>
      </c>
      <c r="F64" s="51">
        <v>147.33333333333394</v>
      </c>
      <c r="G64" s="51">
        <v>44</v>
      </c>
      <c r="H64" s="51">
        <v>24</v>
      </c>
      <c r="I64" s="52">
        <v>103</v>
      </c>
      <c r="J64" s="46"/>
      <c r="K64" s="39"/>
    </row>
    <row r="65" spans="2:10" ht="8.25" customHeight="1"/>
    <row r="66" spans="2:10" ht="19.5" customHeight="1">
      <c r="B66" s="618" t="s">
        <v>82</v>
      </c>
      <c r="C66" s="618"/>
      <c r="D66" s="618"/>
      <c r="E66" s="618"/>
      <c r="F66" s="618"/>
      <c r="G66" s="618"/>
      <c r="H66" s="618"/>
      <c r="I66" s="618"/>
      <c r="J66" s="444"/>
    </row>
    <row r="67" spans="2:10">
      <c r="B67" s="618" t="s">
        <v>59</v>
      </c>
      <c r="C67" s="618"/>
      <c r="D67" s="618"/>
      <c r="E67" s="618"/>
      <c r="F67" s="618"/>
      <c r="G67" s="618"/>
      <c r="H67" s="618"/>
      <c r="I67" s="618"/>
    </row>
  </sheetData>
  <mergeCells count="8">
    <mergeCell ref="K41:R41"/>
    <mergeCell ref="B66:I66"/>
    <mergeCell ref="B67:I67"/>
    <mergeCell ref="B1:I1"/>
    <mergeCell ref="B2:I2"/>
    <mergeCell ref="B4:B5"/>
    <mergeCell ref="C4:C5"/>
    <mergeCell ref="D4:I4"/>
  </mergeCells>
  <pageMargins left="0.7" right="0.7" top="0.75" bottom="0.75" header="0.3" footer="0.3"/>
  <pageSetup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dimension ref="B1:Q37"/>
  <sheetViews>
    <sheetView showGridLines="0" workbookViewId="0">
      <selection activeCell="B1" sqref="B1:I1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10">
      <c r="B1" s="615" t="s">
        <v>441</v>
      </c>
      <c r="C1" s="615"/>
      <c r="D1" s="615"/>
      <c r="E1" s="615"/>
      <c r="F1" s="615"/>
      <c r="G1" s="615"/>
      <c r="H1" s="615"/>
      <c r="I1" s="615"/>
    </row>
    <row r="2" spans="2:10">
      <c r="B2" s="619" t="s">
        <v>280</v>
      </c>
      <c r="C2" s="619"/>
      <c r="D2" s="619"/>
      <c r="E2" s="619"/>
      <c r="F2" s="619"/>
      <c r="G2" s="619"/>
      <c r="H2" s="619"/>
      <c r="I2" s="619"/>
    </row>
    <row r="3" spans="2:10" ht="15.75" thickBot="1"/>
    <row r="4" spans="2:10" ht="15.75" thickBot="1">
      <c r="B4" s="771" t="s">
        <v>84</v>
      </c>
      <c r="C4" s="767" t="s">
        <v>9</v>
      </c>
      <c r="D4" s="769" t="s">
        <v>6</v>
      </c>
      <c r="E4" s="770"/>
      <c r="F4" s="770"/>
      <c r="G4" s="770"/>
      <c r="H4" s="770"/>
      <c r="I4" s="773"/>
      <c r="J4" s="66"/>
    </row>
    <row r="5" spans="2:10" ht="36.75" thickBot="1">
      <c r="B5" s="772"/>
      <c r="C5" s="768"/>
      <c r="D5" s="335" t="s">
        <v>260</v>
      </c>
      <c r="E5" s="336" t="s">
        <v>276</v>
      </c>
      <c r="F5" s="337" t="s">
        <v>273</v>
      </c>
      <c r="G5" s="335" t="s">
        <v>275</v>
      </c>
      <c r="H5" s="336" t="s">
        <v>277</v>
      </c>
      <c r="I5" s="339" t="s">
        <v>274</v>
      </c>
      <c r="J5" s="66"/>
    </row>
    <row r="6" spans="2:10">
      <c r="B6" s="67" t="s">
        <v>9</v>
      </c>
      <c r="C6" s="42">
        <f t="shared" ref="C6:I6" si="0">+SUM(C7:C9)</f>
        <v>7094.3333333333348</v>
      </c>
      <c r="D6" s="42">
        <f t="shared" si="0"/>
        <v>1536</v>
      </c>
      <c r="E6" s="42">
        <f t="shared" si="0"/>
        <v>850</v>
      </c>
      <c r="F6" s="42">
        <f t="shared" si="0"/>
        <v>1948.3333333333339</v>
      </c>
      <c r="G6" s="42">
        <f t="shared" si="0"/>
        <v>851</v>
      </c>
      <c r="H6" s="42">
        <f t="shared" si="0"/>
        <v>606</v>
      </c>
      <c r="I6" s="43">
        <f t="shared" si="0"/>
        <v>1303</v>
      </c>
      <c r="J6" s="66"/>
    </row>
    <row r="7" spans="2:10" ht="15.75" customHeight="1">
      <c r="B7" s="68" t="s">
        <v>85</v>
      </c>
      <c r="C7" s="69">
        <f>+SUM(D7:I7)</f>
        <v>6297.7740193120198</v>
      </c>
      <c r="D7" s="69">
        <v>1290.5618860510806</v>
      </c>
      <c r="E7" s="69">
        <v>729.5749704840614</v>
      </c>
      <c r="F7" s="69">
        <v>1787.2185391951623</v>
      </c>
      <c r="G7" s="69">
        <v>778.65997638724912</v>
      </c>
      <c r="H7" s="69">
        <v>566</v>
      </c>
      <c r="I7" s="70">
        <v>1145.7586471944658</v>
      </c>
      <c r="J7" s="66"/>
    </row>
    <row r="8" spans="2:10">
      <c r="B8" s="68" t="s">
        <v>86</v>
      </c>
      <c r="C8" s="69">
        <f>+SUM(D8:I8)</f>
        <v>558.98359590548523</v>
      </c>
      <c r="D8" s="69">
        <v>200.17288801571709</v>
      </c>
      <c r="E8" s="69">
        <v>90.318772136953953</v>
      </c>
      <c r="F8" s="69">
        <v>110.12909979064901</v>
      </c>
      <c r="G8" s="69">
        <v>42.198347107438018</v>
      </c>
      <c r="H8" s="69">
        <v>9</v>
      </c>
      <c r="I8" s="70">
        <v>107.16448885472714</v>
      </c>
      <c r="J8" s="66"/>
    </row>
    <row r="9" spans="2:10" ht="15.75" thickBot="1">
      <c r="B9" s="71" t="s">
        <v>87</v>
      </c>
      <c r="C9" s="72">
        <f>+SUM(D9:I9)</f>
        <v>237.57571811582963</v>
      </c>
      <c r="D9" s="72">
        <v>45.265225933202359</v>
      </c>
      <c r="E9" s="72">
        <v>30.106257378984651</v>
      </c>
      <c r="F9" s="72">
        <v>50.985694347522688</v>
      </c>
      <c r="G9" s="72">
        <v>30.141676505312869</v>
      </c>
      <c r="H9" s="72">
        <v>31</v>
      </c>
      <c r="I9" s="73">
        <v>50.076863950807073</v>
      </c>
      <c r="J9" s="66"/>
    </row>
    <row r="10" spans="2:10" ht="8.25" customHeight="1"/>
    <row r="11" spans="2:10" ht="22.5" customHeight="1">
      <c r="B11" s="628"/>
      <c r="C11" s="628"/>
      <c r="D11" s="628"/>
      <c r="E11" s="628"/>
      <c r="F11" s="628"/>
      <c r="G11" s="628"/>
      <c r="H11" s="628"/>
      <c r="I11" s="628"/>
    </row>
    <row r="12" spans="2:10">
      <c r="B12" s="75"/>
    </row>
    <row r="13" spans="2:10">
      <c r="B13" s="75"/>
    </row>
    <row r="14" spans="2:10" ht="36.75">
      <c r="B14" s="77"/>
      <c r="C14" s="147" t="s">
        <v>9</v>
      </c>
      <c r="D14" s="220" t="s">
        <v>260</v>
      </c>
      <c r="E14" s="219" t="s">
        <v>276</v>
      </c>
      <c r="F14" s="220" t="s">
        <v>273</v>
      </c>
      <c r="G14" s="219" t="s">
        <v>275</v>
      </c>
      <c r="H14" s="220" t="s">
        <v>277</v>
      </c>
      <c r="I14" s="235" t="s">
        <v>274</v>
      </c>
    </row>
    <row r="15" spans="2:10">
      <c r="B15" s="81" t="s">
        <v>85</v>
      </c>
      <c r="C15" s="84">
        <f>+C7/$C$6</f>
        <v>0.88771893332406404</v>
      </c>
      <c r="D15" s="84">
        <f>+D7/$D$6</f>
        <v>0.8402095612311723</v>
      </c>
      <c r="E15" s="84">
        <f>E7/E$6</f>
        <v>0.85832349468713109</v>
      </c>
      <c r="F15" s="84">
        <f t="shared" ref="F15:G15" si="1">F7/F$6</f>
        <v>0.91730635031402652</v>
      </c>
      <c r="G15" s="84">
        <f t="shared" si="1"/>
        <v>0.91499409681227861</v>
      </c>
      <c r="H15" s="84">
        <f>+H7/$H$6</f>
        <v>0.93399339933993397</v>
      </c>
      <c r="I15" s="84">
        <f>+I7/$I$6</f>
        <v>0.87932359723289777</v>
      </c>
    </row>
    <row r="16" spans="2:10">
      <c r="B16" s="81" t="s">
        <v>86</v>
      </c>
      <c r="C16" s="84">
        <f>+C8/$C$6</f>
        <v>7.8792970338601484E-2</v>
      </c>
      <c r="D16" s="84">
        <f>+D8/$D$6</f>
        <v>0.13032089063523247</v>
      </c>
      <c r="E16" s="84">
        <f>E8/E$6</f>
        <v>0.10625737898465171</v>
      </c>
      <c r="F16" s="84">
        <f>F8/F$6</f>
        <v>5.6524773203070471E-2</v>
      </c>
      <c r="G16" s="84">
        <f>G8/G$6</f>
        <v>4.9586776859504134E-2</v>
      </c>
      <c r="H16" s="84">
        <f>+H8/$H$6</f>
        <v>1.4851485148514851E-2</v>
      </c>
      <c r="I16" s="84">
        <f>+I8/$I$6</f>
        <v>8.2244427363566491E-2</v>
      </c>
    </row>
    <row r="17" spans="2:17">
      <c r="B17" s="81" t="s">
        <v>87</v>
      </c>
      <c r="C17" s="84">
        <f>+C9/$C$6</f>
        <v>3.3488096337334433E-2</v>
      </c>
      <c r="D17" s="84">
        <f>+D9/$D$6</f>
        <v>2.9469548133595286E-2</v>
      </c>
      <c r="E17" s="84">
        <f>E9/E$6</f>
        <v>3.5419126328217233E-2</v>
      </c>
      <c r="F17" s="84">
        <f>F9/F$6</f>
        <v>2.6168876482902996E-2</v>
      </c>
      <c r="G17" s="84">
        <f>G9/G$6</f>
        <v>3.541912632821724E-2</v>
      </c>
      <c r="H17" s="84">
        <f>+H9/$H$6</f>
        <v>5.1155115511551157E-2</v>
      </c>
      <c r="I17" s="84">
        <f>+I9/$I$6</f>
        <v>3.8431975403535747E-2</v>
      </c>
    </row>
    <row r="21" spans="2:17" ht="8.25" customHeight="1"/>
    <row r="22" spans="2:17" ht="23.25" customHeight="1">
      <c r="L22" s="628" t="s">
        <v>82</v>
      </c>
      <c r="M22" s="628"/>
      <c r="N22" s="628"/>
      <c r="O22" s="628"/>
      <c r="P22" s="628"/>
      <c r="Q22" s="628"/>
    </row>
    <row r="37" spans="2:9" ht="24.75" customHeight="1">
      <c r="B37" s="618"/>
      <c r="C37" s="618"/>
      <c r="D37" s="618"/>
      <c r="E37" s="618"/>
      <c r="F37" s="618"/>
      <c r="G37" s="618"/>
      <c r="H37" s="618"/>
      <c r="I37" s="618"/>
    </row>
  </sheetData>
  <mergeCells count="8">
    <mergeCell ref="L22:Q22"/>
    <mergeCell ref="B37:I37"/>
    <mergeCell ref="B1:I1"/>
    <mergeCell ref="B2:I2"/>
    <mergeCell ref="B4:B5"/>
    <mergeCell ref="C4:C5"/>
    <mergeCell ref="D4:I4"/>
    <mergeCell ref="B11:I11"/>
  </mergeCells>
  <pageMargins left="0.7" right="0.7" top="0.75" bottom="0.75" header="0.3" footer="0.3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dimension ref="B1:Q78"/>
  <sheetViews>
    <sheetView showGridLines="0" workbookViewId="0">
      <selection activeCell="I30" sqref="I30"/>
    </sheetView>
  </sheetViews>
  <sheetFormatPr baseColWidth="10" defaultRowHeight="15"/>
  <cols>
    <col min="2" max="2" width="17.85546875" style="53" customWidth="1"/>
    <col min="3" max="3" width="13" style="53" customWidth="1"/>
    <col min="4" max="9" width="13.5703125" customWidth="1"/>
    <col min="10" max="10" width="13.5703125" bestFit="1" customWidth="1"/>
  </cols>
  <sheetData>
    <row r="1" spans="2:11">
      <c r="B1" s="615" t="s">
        <v>442</v>
      </c>
      <c r="C1" s="615"/>
      <c r="D1" s="615"/>
      <c r="E1" s="615"/>
      <c r="F1" s="615"/>
      <c r="G1" s="615"/>
      <c r="H1" s="615"/>
      <c r="I1" s="615"/>
    </row>
    <row r="2" spans="2:11">
      <c r="B2" s="619" t="s">
        <v>281</v>
      </c>
      <c r="C2" s="619"/>
      <c r="D2" s="619"/>
      <c r="E2" s="619"/>
      <c r="F2" s="619"/>
      <c r="G2" s="619"/>
      <c r="H2" s="619"/>
      <c r="I2" s="619"/>
      <c r="J2" s="101"/>
      <c r="K2" s="102"/>
    </row>
    <row r="3" spans="2:11" ht="15.75" thickBot="1">
      <c r="B3" s="634"/>
      <c r="C3" s="634"/>
      <c r="D3" s="634"/>
      <c r="E3" s="634"/>
      <c r="F3" s="634"/>
      <c r="G3" s="634"/>
      <c r="H3" s="634"/>
      <c r="I3" s="634"/>
      <c r="J3" s="634"/>
      <c r="K3" s="102"/>
    </row>
    <row r="4" spans="2:11" ht="15.75" thickBot="1">
      <c r="B4" s="771" t="s">
        <v>89</v>
      </c>
      <c r="C4" s="767" t="s">
        <v>9</v>
      </c>
      <c r="D4" s="769" t="s">
        <v>6</v>
      </c>
      <c r="E4" s="770"/>
      <c r="F4" s="770"/>
      <c r="G4" s="770"/>
      <c r="H4" s="770"/>
      <c r="I4" s="773"/>
      <c r="K4" s="102"/>
    </row>
    <row r="5" spans="2:11" ht="24.75" thickBot="1">
      <c r="B5" s="772"/>
      <c r="C5" s="768"/>
      <c r="D5" s="335" t="s">
        <v>260</v>
      </c>
      <c r="E5" s="336" t="s">
        <v>276</v>
      </c>
      <c r="F5" s="337" t="s">
        <v>273</v>
      </c>
      <c r="G5" s="335" t="s">
        <v>275</v>
      </c>
      <c r="H5" s="336" t="s">
        <v>277</v>
      </c>
      <c r="I5" s="339" t="s">
        <v>274</v>
      </c>
      <c r="K5" s="102"/>
    </row>
    <row r="6" spans="2:11" ht="16.5" customHeight="1">
      <c r="B6" s="67" t="s">
        <v>9</v>
      </c>
      <c r="C6" s="103">
        <f t="shared" ref="C6" si="0">+SUM(D6:I6)</f>
        <v>7094.3333333333339</v>
      </c>
      <c r="D6" s="103">
        <f>+SUM(D7:D17)</f>
        <v>1536</v>
      </c>
      <c r="E6" s="103">
        <f t="shared" ref="E6:I6" si="1">+SUM(E7:E17)</f>
        <v>850</v>
      </c>
      <c r="F6" s="103">
        <f t="shared" si="1"/>
        <v>1948.3333333333339</v>
      </c>
      <c r="G6" s="103">
        <f t="shared" si="1"/>
        <v>851</v>
      </c>
      <c r="H6" s="103">
        <f t="shared" si="1"/>
        <v>606</v>
      </c>
      <c r="I6" s="104">
        <f t="shared" si="1"/>
        <v>1303</v>
      </c>
    </row>
    <row r="7" spans="2:11" ht="18.75" customHeight="1">
      <c r="B7" s="68" t="s">
        <v>90</v>
      </c>
      <c r="C7" s="106">
        <f>SUM(D7:I7)</f>
        <v>3908</v>
      </c>
      <c r="D7" s="106">
        <v>765</v>
      </c>
      <c r="E7" s="106">
        <v>520</v>
      </c>
      <c r="F7" s="106">
        <v>1104</v>
      </c>
      <c r="G7" s="106">
        <v>523</v>
      </c>
      <c r="H7" s="106">
        <v>319</v>
      </c>
      <c r="I7" s="107">
        <v>677</v>
      </c>
      <c r="K7" s="102"/>
    </row>
    <row r="8" spans="2:11" ht="18.75" customHeight="1">
      <c r="B8" s="68" t="s">
        <v>91</v>
      </c>
      <c r="C8" s="106">
        <f t="shared" ref="C8:C17" si="2">SUM(D8:I8)</f>
        <v>1781</v>
      </c>
      <c r="D8" s="106">
        <v>334</v>
      </c>
      <c r="E8" s="106">
        <v>186</v>
      </c>
      <c r="F8" s="106">
        <v>528</v>
      </c>
      <c r="G8" s="106">
        <v>164</v>
      </c>
      <c r="H8" s="106">
        <v>194</v>
      </c>
      <c r="I8" s="107">
        <v>375</v>
      </c>
      <c r="K8" s="102"/>
    </row>
    <row r="9" spans="2:11" ht="18.75" customHeight="1">
      <c r="B9" s="68" t="s">
        <v>92</v>
      </c>
      <c r="C9" s="106">
        <f t="shared" si="2"/>
        <v>605</v>
      </c>
      <c r="D9" s="106">
        <v>174</v>
      </c>
      <c r="E9" s="106">
        <v>48</v>
      </c>
      <c r="F9" s="106">
        <v>121</v>
      </c>
      <c r="G9" s="106">
        <v>97</v>
      </c>
      <c r="H9" s="106">
        <v>49</v>
      </c>
      <c r="I9" s="107">
        <v>116</v>
      </c>
      <c r="K9" s="102"/>
    </row>
    <row r="10" spans="2:11" ht="18.75" customHeight="1">
      <c r="B10" s="68" t="s">
        <v>93</v>
      </c>
      <c r="C10" s="106">
        <f t="shared" si="2"/>
        <v>64</v>
      </c>
      <c r="D10" s="106">
        <v>34</v>
      </c>
      <c r="E10" s="106">
        <v>5</v>
      </c>
      <c r="F10" s="106">
        <v>7</v>
      </c>
      <c r="G10" s="106">
        <v>5</v>
      </c>
      <c r="H10" s="106">
        <v>3</v>
      </c>
      <c r="I10" s="107">
        <v>10</v>
      </c>
      <c r="K10" s="102"/>
    </row>
    <row r="11" spans="2:11" ht="18.75" customHeight="1">
      <c r="B11" s="68" t="s">
        <v>94</v>
      </c>
      <c r="C11" s="106">
        <f t="shared" si="2"/>
        <v>31</v>
      </c>
      <c r="D11" s="106">
        <v>10</v>
      </c>
      <c r="E11" s="106">
        <v>1</v>
      </c>
      <c r="F11" s="106">
        <v>7</v>
      </c>
      <c r="G11" s="106">
        <v>6</v>
      </c>
      <c r="H11" s="106">
        <v>3</v>
      </c>
      <c r="I11" s="107">
        <v>4</v>
      </c>
      <c r="K11" s="102"/>
    </row>
    <row r="12" spans="2:11" ht="18.75" customHeight="1">
      <c r="B12" s="68" t="s">
        <v>95</v>
      </c>
      <c r="C12" s="106">
        <f t="shared" si="2"/>
        <v>16</v>
      </c>
      <c r="D12" s="106">
        <v>13</v>
      </c>
      <c r="E12" s="106">
        <v>0</v>
      </c>
      <c r="F12" s="106">
        <v>0</v>
      </c>
      <c r="G12" s="106">
        <v>0</v>
      </c>
      <c r="H12" s="106">
        <v>1</v>
      </c>
      <c r="I12" s="107">
        <v>2</v>
      </c>
      <c r="K12" s="102"/>
    </row>
    <row r="13" spans="2:11" ht="18.75" customHeight="1">
      <c r="B13" s="68" t="s">
        <v>96</v>
      </c>
      <c r="C13" s="106">
        <f t="shared" si="2"/>
        <v>14</v>
      </c>
      <c r="D13" s="106">
        <v>7</v>
      </c>
      <c r="E13" s="106">
        <v>1</v>
      </c>
      <c r="F13" s="106">
        <v>1</v>
      </c>
      <c r="G13" s="106">
        <v>3</v>
      </c>
      <c r="H13" s="106">
        <v>1</v>
      </c>
      <c r="I13" s="107">
        <v>1</v>
      </c>
      <c r="K13" s="102"/>
    </row>
    <row r="14" spans="2:11" ht="18.75" customHeight="1">
      <c r="B14" s="68" t="s">
        <v>97</v>
      </c>
      <c r="C14" s="106">
        <f t="shared" si="2"/>
        <v>1</v>
      </c>
      <c r="D14" s="106">
        <v>0</v>
      </c>
      <c r="E14" s="106">
        <v>0</v>
      </c>
      <c r="F14" s="106">
        <v>0</v>
      </c>
      <c r="G14" s="106">
        <v>0</v>
      </c>
      <c r="H14" s="106">
        <v>1</v>
      </c>
      <c r="I14" s="107">
        <v>0</v>
      </c>
      <c r="K14" s="102"/>
    </row>
    <row r="15" spans="2:11" ht="18.75" customHeight="1">
      <c r="B15" s="68" t="s">
        <v>98</v>
      </c>
      <c r="C15" s="106">
        <f t="shared" si="2"/>
        <v>2</v>
      </c>
      <c r="D15" s="106">
        <v>1</v>
      </c>
      <c r="E15" s="106">
        <v>0</v>
      </c>
      <c r="F15" s="106">
        <v>0</v>
      </c>
      <c r="G15" s="106">
        <v>0</v>
      </c>
      <c r="H15" s="106">
        <v>0</v>
      </c>
      <c r="I15" s="107">
        <v>1</v>
      </c>
      <c r="K15" s="102"/>
    </row>
    <row r="16" spans="2:11" ht="18.75" customHeight="1">
      <c r="B16" s="68" t="s">
        <v>99</v>
      </c>
      <c r="C16" s="106">
        <f t="shared" si="2"/>
        <v>4</v>
      </c>
      <c r="D16" s="106">
        <v>2</v>
      </c>
      <c r="E16" s="106">
        <v>0</v>
      </c>
      <c r="F16" s="106">
        <v>2</v>
      </c>
      <c r="G16" s="106">
        <v>0</v>
      </c>
      <c r="H16" s="106">
        <v>0</v>
      </c>
      <c r="I16" s="107">
        <v>0</v>
      </c>
      <c r="K16" s="102"/>
    </row>
    <row r="17" spans="2:17" ht="15.75" thickBot="1">
      <c r="B17" s="71" t="s">
        <v>81</v>
      </c>
      <c r="C17" s="109">
        <f t="shared" si="2"/>
        <v>668.33333333333394</v>
      </c>
      <c r="D17" s="109">
        <v>196</v>
      </c>
      <c r="E17" s="109">
        <v>89</v>
      </c>
      <c r="F17" s="109">
        <v>178.33333333333394</v>
      </c>
      <c r="G17" s="109">
        <v>53</v>
      </c>
      <c r="H17" s="109">
        <v>35</v>
      </c>
      <c r="I17" s="110">
        <v>117</v>
      </c>
      <c r="K17" s="102"/>
    </row>
    <row r="18" spans="2:17" ht="9" customHeight="1">
      <c r="K18" s="102"/>
    </row>
    <row r="19" spans="2:17" ht="24.75" customHeight="1">
      <c r="B19" s="618" t="s">
        <v>82</v>
      </c>
      <c r="C19" s="618"/>
      <c r="D19" s="618"/>
      <c r="E19" s="618"/>
      <c r="F19" s="618"/>
      <c r="G19" s="618"/>
      <c r="H19" s="618"/>
      <c r="I19" s="618"/>
    </row>
    <row r="22" spans="2:17" ht="15.75" thickBot="1"/>
    <row r="23" spans="2:17">
      <c r="B23" s="629" t="s">
        <v>89</v>
      </c>
      <c r="C23" s="631" t="s">
        <v>9</v>
      </c>
    </row>
    <row r="24" spans="2:17">
      <c r="B24" s="630"/>
      <c r="C24" s="632"/>
    </row>
    <row r="25" spans="2:17">
      <c r="B25" s="111" t="s">
        <v>9</v>
      </c>
      <c r="C25" s="112">
        <f>SUM(C26:C36)</f>
        <v>1</v>
      </c>
    </row>
    <row r="26" spans="2:17">
      <c r="B26" s="113" t="s">
        <v>81</v>
      </c>
      <c r="C26" s="114">
        <v>9.4206643800216205E-2</v>
      </c>
    </row>
    <row r="27" spans="2:17">
      <c r="B27" s="113" t="s">
        <v>99</v>
      </c>
      <c r="C27" s="114">
        <v>5.6383028708358778E-4</v>
      </c>
    </row>
    <row r="28" spans="2:17">
      <c r="B28" s="113" t="s">
        <v>98</v>
      </c>
      <c r="C28" s="114">
        <v>2.8191514354179389E-4</v>
      </c>
    </row>
    <row r="29" spans="2:17">
      <c r="B29" s="113" t="s">
        <v>97</v>
      </c>
      <c r="C29" s="114">
        <v>1.4095757177089694E-4</v>
      </c>
    </row>
    <row r="30" spans="2:17">
      <c r="B30" s="113" t="s">
        <v>96</v>
      </c>
      <c r="C30" s="114">
        <v>1.9734060047925574E-3</v>
      </c>
    </row>
    <row r="31" spans="2:17" ht="17.25" customHeight="1">
      <c r="B31" s="113" t="s">
        <v>95</v>
      </c>
      <c r="C31" s="114">
        <v>2.2553211483343511E-3</v>
      </c>
      <c r="L31" s="618" t="s">
        <v>82</v>
      </c>
      <c r="M31" s="618"/>
      <c r="N31" s="618"/>
      <c r="O31" s="618"/>
      <c r="P31" s="618"/>
      <c r="Q31" s="618"/>
    </row>
    <row r="32" spans="2:17">
      <c r="B32" s="113" t="s">
        <v>94</v>
      </c>
      <c r="C32" s="114">
        <v>4.3696847248978054E-3</v>
      </c>
    </row>
    <row r="33" spans="2:3">
      <c r="B33" s="113" t="s">
        <v>93</v>
      </c>
      <c r="C33" s="114">
        <v>9.0212845933374045E-3</v>
      </c>
    </row>
    <row r="34" spans="2:3">
      <c r="B34" s="113" t="s">
        <v>92</v>
      </c>
      <c r="C34" s="114">
        <v>8.5279330921392657E-2</v>
      </c>
    </row>
    <row r="35" spans="2:3">
      <c r="B35" s="113" t="s">
        <v>91</v>
      </c>
      <c r="C35" s="114">
        <v>0.25104543532396745</v>
      </c>
    </row>
    <row r="36" spans="2:3">
      <c r="B36" s="113" t="s">
        <v>90</v>
      </c>
      <c r="C36" s="114">
        <v>0.55086219048066531</v>
      </c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12">
      <c r="B49"/>
      <c r="C49"/>
    </row>
    <row r="50" spans="2:12">
      <c r="B50"/>
      <c r="C50"/>
    </row>
    <row r="51" spans="2:12">
      <c r="B51"/>
      <c r="C51"/>
      <c r="L51" s="75"/>
    </row>
    <row r="52" spans="2:12">
      <c r="B52"/>
      <c r="C52"/>
    </row>
    <row r="53" spans="2:12">
      <c r="B53"/>
      <c r="C53"/>
    </row>
    <row r="54" spans="2:12">
      <c r="B54"/>
      <c r="C54"/>
    </row>
    <row r="55" spans="2:12">
      <c r="B55"/>
      <c r="C55"/>
    </row>
    <row r="56" spans="2:12">
      <c r="B56"/>
      <c r="C56"/>
    </row>
    <row r="61" spans="2:12">
      <c r="C61"/>
    </row>
    <row r="62" spans="2:12">
      <c r="C62"/>
    </row>
    <row r="63" spans="2:12">
      <c r="C63"/>
    </row>
    <row r="64" spans="2:12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</sheetData>
  <mergeCells count="10">
    <mergeCell ref="L31:Q31"/>
    <mergeCell ref="B1:I1"/>
    <mergeCell ref="B2:I2"/>
    <mergeCell ref="B3:J3"/>
    <mergeCell ref="B4:B5"/>
    <mergeCell ref="C4:C5"/>
    <mergeCell ref="D4:I4"/>
    <mergeCell ref="B19:I19"/>
    <mergeCell ref="B23:B24"/>
    <mergeCell ref="C23:C24"/>
  </mergeCell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9:L10"/>
  <sheetViews>
    <sheetView workbookViewId="0">
      <selection activeCell="C15" sqref="C15"/>
    </sheetView>
  </sheetViews>
  <sheetFormatPr baseColWidth="10" defaultRowHeight="15"/>
  <cols>
    <col min="1" max="16384" width="11.42578125" style="1"/>
  </cols>
  <sheetData>
    <row r="9" spans="6:12" ht="59.25">
      <c r="F9" s="613" t="s">
        <v>4</v>
      </c>
      <c r="G9" s="613"/>
      <c r="H9" s="613"/>
      <c r="I9" s="613"/>
      <c r="J9" s="613"/>
      <c r="K9" s="613"/>
      <c r="L9" s="613"/>
    </row>
    <row r="10" spans="6:12" ht="61.5">
      <c r="F10" s="8"/>
      <c r="G10" s="340" t="s">
        <v>282</v>
      </c>
      <c r="H10" s="340"/>
      <c r="I10" s="340"/>
      <c r="J10" s="340"/>
      <c r="K10" s="340"/>
      <c r="L10" s="8"/>
    </row>
  </sheetData>
  <mergeCells count="1">
    <mergeCell ref="F9:L9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B2:I13"/>
  <sheetViews>
    <sheetView showGridLines="0" workbookViewId="0">
      <selection activeCell="L32" sqref="L32"/>
    </sheetView>
  </sheetViews>
  <sheetFormatPr baseColWidth="10" defaultRowHeight="15"/>
  <cols>
    <col min="2" max="2" width="25.140625" customWidth="1"/>
  </cols>
  <sheetData>
    <row r="2" spans="2:9">
      <c r="B2" s="615" t="s">
        <v>443</v>
      </c>
      <c r="C2" s="615"/>
      <c r="D2" s="615"/>
    </row>
    <row r="3" spans="2:9" ht="27" customHeight="1">
      <c r="B3" s="633" t="s">
        <v>283</v>
      </c>
      <c r="C3" s="633"/>
      <c r="D3" s="633"/>
    </row>
    <row r="4" spans="2:9" ht="15.75" thickBot="1">
      <c r="B4" s="9"/>
      <c r="C4" s="9"/>
      <c r="D4" s="9"/>
      <c r="E4" s="10"/>
    </row>
    <row r="5" spans="2:9" ht="15.75" thickBot="1">
      <c r="B5" s="318" t="s">
        <v>6</v>
      </c>
      <c r="C5" s="319" t="s">
        <v>7</v>
      </c>
      <c r="D5" s="320" t="s">
        <v>8</v>
      </c>
      <c r="E5" s="10"/>
    </row>
    <row r="6" spans="2:9" ht="19.5" customHeight="1">
      <c r="B6" s="341" t="s">
        <v>9</v>
      </c>
      <c r="C6" s="342">
        <v>2642</v>
      </c>
      <c r="D6" s="275">
        <v>99.999999999999915</v>
      </c>
      <c r="E6" s="10"/>
    </row>
    <row r="7" spans="2:9" ht="19.5" customHeight="1">
      <c r="B7" s="343" t="s">
        <v>284</v>
      </c>
      <c r="C7" s="344">
        <v>1199</v>
      </c>
      <c r="D7" s="345">
        <v>45.388460695863436</v>
      </c>
      <c r="E7" s="10"/>
    </row>
    <row r="8" spans="2:9" ht="19.5" customHeight="1">
      <c r="B8" s="343" t="s">
        <v>285</v>
      </c>
      <c r="C8" s="346">
        <v>885</v>
      </c>
      <c r="D8" s="347">
        <v>33.490669375236479</v>
      </c>
      <c r="E8" s="10"/>
      <c r="F8" s="76"/>
    </row>
    <row r="9" spans="2:9" ht="15.75" thickBot="1">
      <c r="B9" s="348" t="s">
        <v>286</v>
      </c>
      <c r="C9" s="349">
        <v>558</v>
      </c>
      <c r="D9" s="350">
        <v>21.120869928900003</v>
      </c>
      <c r="E9" s="10"/>
    </row>
    <row r="12" spans="2:9">
      <c r="B12" s="615" t="s">
        <v>445</v>
      </c>
      <c r="C12" s="615"/>
      <c r="D12" s="615"/>
      <c r="E12" s="615"/>
      <c r="F12" s="615"/>
      <c r="G12" s="615"/>
      <c r="H12" s="615"/>
    </row>
    <row r="13" spans="2:9" ht="15" customHeight="1">
      <c r="B13" s="633" t="s">
        <v>287</v>
      </c>
      <c r="C13" s="633"/>
      <c r="D13" s="633"/>
      <c r="E13" s="633"/>
      <c r="F13" s="633"/>
      <c r="G13" s="633"/>
      <c r="H13" s="633"/>
      <c r="I13" s="351"/>
    </row>
  </sheetData>
  <mergeCells count="4">
    <mergeCell ref="B2:D2"/>
    <mergeCell ref="B3:D3"/>
    <mergeCell ref="B12:H12"/>
    <mergeCell ref="B13:H13"/>
  </mergeCells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dimension ref="B1:N74"/>
  <sheetViews>
    <sheetView showGridLines="0" workbookViewId="0">
      <selection activeCell="P15" sqref="P15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4" max="6" width="14.28515625" customWidth="1"/>
    <col min="8" max="8" width="18.28515625" customWidth="1"/>
  </cols>
  <sheetData>
    <row r="1" spans="2:9">
      <c r="B1" s="615" t="s">
        <v>444</v>
      </c>
      <c r="C1" s="615"/>
      <c r="D1" s="615"/>
      <c r="E1" s="615"/>
      <c r="F1" s="615"/>
      <c r="G1" s="443"/>
    </row>
    <row r="2" spans="2:9">
      <c r="B2" s="619" t="s">
        <v>288</v>
      </c>
      <c r="C2" s="619"/>
      <c r="D2" s="619"/>
      <c r="E2" s="619"/>
      <c r="F2" s="619"/>
      <c r="G2" s="445"/>
    </row>
    <row r="3" spans="2:9" ht="15.75" thickBot="1">
      <c r="B3" s="38"/>
      <c r="C3" s="38"/>
      <c r="D3" s="38"/>
      <c r="E3" s="38"/>
      <c r="F3" s="38"/>
      <c r="G3" s="38"/>
      <c r="H3" s="39"/>
    </row>
    <row r="4" spans="2:9" ht="15.75" thickBot="1">
      <c r="B4" s="774" t="s">
        <v>16</v>
      </c>
      <c r="C4" s="776" t="s">
        <v>9</v>
      </c>
      <c r="D4" s="770" t="s">
        <v>6</v>
      </c>
      <c r="E4" s="770"/>
      <c r="F4" s="773"/>
      <c r="H4" s="39"/>
    </row>
    <row r="5" spans="2:9" ht="24.75" thickBot="1">
      <c r="B5" s="775"/>
      <c r="C5" s="777"/>
      <c r="D5" s="352" t="s">
        <v>284</v>
      </c>
      <c r="E5" s="353" t="s">
        <v>286</v>
      </c>
      <c r="F5" s="352" t="s">
        <v>285</v>
      </c>
      <c r="H5" s="39"/>
    </row>
    <row r="6" spans="2:9" ht="18.75" customHeight="1">
      <c r="B6" s="41" t="s">
        <v>9</v>
      </c>
      <c r="C6" s="139">
        <f>SUM(D6:F6)</f>
        <v>2642</v>
      </c>
      <c r="D6" s="44">
        <f>SUM(D7:D57)</f>
        <v>1199</v>
      </c>
      <c r="E6" s="139">
        <f t="shared" ref="E6:F6" si="0">SUM(E7:E57)</f>
        <v>558</v>
      </c>
      <c r="F6" s="140">
        <f t="shared" si="0"/>
        <v>885</v>
      </c>
      <c r="G6" s="44"/>
      <c r="H6" s="39"/>
    </row>
    <row r="7" spans="2:9">
      <c r="B7" s="45" t="s">
        <v>17</v>
      </c>
      <c r="C7" s="46">
        <f t="shared" ref="C7:C57" si="1">SUM(D7:F7)</f>
        <v>79</v>
      </c>
      <c r="D7" s="46">
        <v>10</v>
      </c>
      <c r="E7" s="46">
        <v>7</v>
      </c>
      <c r="F7" s="47">
        <v>62</v>
      </c>
      <c r="G7" s="46"/>
      <c r="H7" s="39"/>
    </row>
    <row r="8" spans="2:9">
      <c r="B8" s="45" t="s">
        <v>135</v>
      </c>
      <c r="C8" s="46">
        <f t="shared" si="1"/>
        <v>8</v>
      </c>
      <c r="D8" s="46">
        <v>2</v>
      </c>
      <c r="E8" s="46">
        <v>1</v>
      </c>
      <c r="F8" s="47">
        <v>5</v>
      </c>
      <c r="G8" s="46"/>
      <c r="H8" s="48" t="s">
        <v>23</v>
      </c>
      <c r="I8" s="49">
        <v>1.8539538403329548E-2</v>
      </c>
    </row>
    <row r="9" spans="2:9">
      <c r="B9" s="45" t="s">
        <v>22</v>
      </c>
      <c r="C9" s="46">
        <f t="shared" si="1"/>
        <v>2</v>
      </c>
      <c r="D9" s="46">
        <v>1</v>
      </c>
      <c r="E9" s="46">
        <v>0</v>
      </c>
      <c r="F9" s="47">
        <v>1</v>
      </c>
      <c r="G9" s="46"/>
      <c r="H9" s="48" t="s">
        <v>75</v>
      </c>
      <c r="I9" s="49">
        <v>2.2701475595913734E-2</v>
      </c>
    </row>
    <row r="10" spans="2:9">
      <c r="B10" s="45" t="s">
        <v>24</v>
      </c>
      <c r="C10" s="46">
        <f t="shared" si="1"/>
        <v>10</v>
      </c>
      <c r="D10" s="46">
        <v>6</v>
      </c>
      <c r="E10" s="46">
        <v>1</v>
      </c>
      <c r="F10" s="47">
        <v>3</v>
      </c>
      <c r="G10" s="46"/>
      <c r="H10" s="48" t="s">
        <v>27</v>
      </c>
      <c r="I10" s="49">
        <v>2.6485054861899358E-2</v>
      </c>
    </row>
    <row r="11" spans="2:9" ht="24">
      <c r="B11" s="45" t="s">
        <v>139</v>
      </c>
      <c r="C11" s="46">
        <f t="shared" si="1"/>
        <v>3</v>
      </c>
      <c r="D11" s="46">
        <v>0</v>
      </c>
      <c r="E11" s="46">
        <v>2</v>
      </c>
      <c r="F11" s="47">
        <v>1</v>
      </c>
      <c r="G11" s="46"/>
      <c r="H11" s="48" t="s">
        <v>25</v>
      </c>
      <c r="I11" s="49">
        <v>2.7620128641695045E-2</v>
      </c>
    </row>
    <row r="12" spans="2:9">
      <c r="B12" s="45" t="s">
        <v>30</v>
      </c>
      <c r="C12" s="46">
        <f t="shared" si="1"/>
        <v>5</v>
      </c>
      <c r="D12" s="46">
        <v>3</v>
      </c>
      <c r="E12" s="46">
        <v>1</v>
      </c>
      <c r="F12" s="47">
        <v>1</v>
      </c>
      <c r="G12" s="46"/>
      <c r="H12" s="48" t="s">
        <v>17</v>
      </c>
      <c r="I12" s="49">
        <v>2.9890276201286418E-2</v>
      </c>
    </row>
    <row r="13" spans="2:9">
      <c r="B13" s="45" t="s">
        <v>36</v>
      </c>
      <c r="C13" s="46">
        <f t="shared" si="1"/>
        <v>6</v>
      </c>
      <c r="D13" s="46">
        <v>3</v>
      </c>
      <c r="E13" s="46">
        <v>1</v>
      </c>
      <c r="F13" s="47">
        <v>2</v>
      </c>
      <c r="G13" s="46"/>
      <c r="H13" s="48" t="s">
        <v>29</v>
      </c>
      <c r="I13" s="49">
        <v>4.3511161558834659E-2</v>
      </c>
    </row>
    <row r="14" spans="2:9">
      <c r="B14" s="45" t="s">
        <v>175</v>
      </c>
      <c r="C14" s="46">
        <f t="shared" si="1"/>
        <v>1</v>
      </c>
      <c r="D14" s="46">
        <v>0</v>
      </c>
      <c r="E14" s="46">
        <v>0</v>
      </c>
      <c r="F14" s="47">
        <v>1</v>
      </c>
      <c r="G14" s="46"/>
      <c r="H14" s="48" t="s">
        <v>31</v>
      </c>
      <c r="I14" s="49">
        <v>8.664396519107076E-2</v>
      </c>
    </row>
    <row r="15" spans="2:9">
      <c r="B15" s="45" t="s">
        <v>38</v>
      </c>
      <c r="C15" s="46">
        <f t="shared" si="1"/>
        <v>11</v>
      </c>
      <c r="D15" s="46">
        <v>5</v>
      </c>
      <c r="E15" s="46">
        <v>1</v>
      </c>
      <c r="F15" s="47">
        <v>5</v>
      </c>
      <c r="G15" s="46"/>
      <c r="H15" s="48" t="s">
        <v>33</v>
      </c>
      <c r="I15" s="49">
        <v>0.10139992432841469</v>
      </c>
    </row>
    <row r="16" spans="2:9">
      <c r="B16" s="45" t="s">
        <v>39</v>
      </c>
      <c r="C16" s="46">
        <f t="shared" si="1"/>
        <v>1</v>
      </c>
      <c r="D16" s="46">
        <v>0</v>
      </c>
      <c r="E16" s="46">
        <v>0</v>
      </c>
      <c r="F16" s="47">
        <v>1</v>
      </c>
      <c r="G16" s="46"/>
      <c r="H16" s="48" t="s">
        <v>35</v>
      </c>
      <c r="I16" s="49">
        <v>0.12788497919031402</v>
      </c>
    </row>
    <row r="17" spans="2:9">
      <c r="B17" s="45" t="s">
        <v>40</v>
      </c>
      <c r="C17" s="46">
        <f t="shared" si="1"/>
        <v>1</v>
      </c>
      <c r="D17" s="46">
        <v>1</v>
      </c>
      <c r="E17" s="46">
        <v>0</v>
      </c>
      <c r="F17" s="47">
        <v>0</v>
      </c>
      <c r="G17" s="46"/>
      <c r="H17" s="48" t="s">
        <v>37</v>
      </c>
      <c r="I17" s="49">
        <v>0.328414680287552</v>
      </c>
    </row>
    <row r="18" spans="2:9">
      <c r="B18" s="45" t="s">
        <v>44</v>
      </c>
      <c r="C18" s="46">
        <f t="shared" si="1"/>
        <v>4</v>
      </c>
      <c r="D18" s="46">
        <v>2</v>
      </c>
      <c r="E18" s="46">
        <v>1</v>
      </c>
      <c r="F18" s="47">
        <v>1</v>
      </c>
      <c r="G18" s="46"/>
      <c r="H18" s="39"/>
    </row>
    <row r="19" spans="2:9">
      <c r="B19" s="45" t="s">
        <v>45</v>
      </c>
      <c r="C19" s="46">
        <f t="shared" si="1"/>
        <v>1</v>
      </c>
      <c r="D19" s="46">
        <v>1</v>
      </c>
      <c r="E19" s="46">
        <v>0</v>
      </c>
      <c r="F19" s="47">
        <v>0</v>
      </c>
      <c r="G19" s="46"/>
      <c r="H19" s="39"/>
    </row>
    <row r="20" spans="2:9">
      <c r="B20" s="45" t="s">
        <v>46</v>
      </c>
      <c r="C20" s="46">
        <f t="shared" si="1"/>
        <v>3</v>
      </c>
      <c r="D20" s="46">
        <v>3</v>
      </c>
      <c r="E20" s="46">
        <v>0</v>
      </c>
      <c r="F20" s="47">
        <v>0</v>
      </c>
      <c r="G20" s="46"/>
      <c r="H20" s="39"/>
    </row>
    <row r="21" spans="2:9">
      <c r="B21" s="45" t="s">
        <v>47</v>
      </c>
      <c r="C21" s="46">
        <f t="shared" si="1"/>
        <v>6</v>
      </c>
      <c r="D21" s="46">
        <v>1</v>
      </c>
      <c r="E21" s="46">
        <v>0</v>
      </c>
      <c r="F21" s="47">
        <v>5</v>
      </c>
      <c r="G21" s="46"/>
      <c r="H21" s="39"/>
    </row>
    <row r="22" spans="2:9">
      <c r="B22" s="45" t="s">
        <v>48</v>
      </c>
      <c r="C22" s="46">
        <f t="shared" si="1"/>
        <v>1</v>
      </c>
      <c r="D22" s="46">
        <v>1</v>
      </c>
      <c r="E22" s="46">
        <v>0</v>
      </c>
      <c r="F22" s="47">
        <v>0</v>
      </c>
      <c r="G22" s="46"/>
      <c r="H22" s="39"/>
    </row>
    <row r="23" spans="2:9">
      <c r="B23" s="45" t="s">
        <v>29</v>
      </c>
      <c r="C23" s="46">
        <f t="shared" si="1"/>
        <v>115</v>
      </c>
      <c r="D23" s="46">
        <v>58</v>
      </c>
      <c r="E23" s="46">
        <v>22</v>
      </c>
      <c r="F23" s="47">
        <v>35</v>
      </c>
      <c r="G23" s="46"/>
      <c r="H23" s="39"/>
    </row>
    <row r="24" spans="2:9">
      <c r="B24" s="45" t="s">
        <v>19</v>
      </c>
      <c r="C24" s="46">
        <f t="shared" si="1"/>
        <v>28</v>
      </c>
      <c r="D24" s="46">
        <v>7</v>
      </c>
      <c r="E24" s="46">
        <v>3</v>
      </c>
      <c r="F24" s="47">
        <v>18</v>
      </c>
      <c r="G24" s="46"/>
      <c r="H24" s="39"/>
    </row>
    <row r="25" spans="2:9" ht="24">
      <c r="B25" s="45" t="s">
        <v>37</v>
      </c>
      <c r="C25" s="46">
        <f t="shared" si="1"/>
        <v>868</v>
      </c>
      <c r="D25" s="46">
        <v>377</v>
      </c>
      <c r="E25" s="46">
        <v>209</v>
      </c>
      <c r="F25" s="47">
        <v>282</v>
      </c>
      <c r="G25" s="46"/>
      <c r="H25" s="39"/>
    </row>
    <row r="26" spans="2:9">
      <c r="B26" s="45" t="s">
        <v>52</v>
      </c>
      <c r="C26" s="46">
        <f t="shared" si="1"/>
        <v>5</v>
      </c>
      <c r="D26" s="46">
        <v>0</v>
      </c>
      <c r="E26" s="46">
        <v>2</v>
      </c>
      <c r="F26" s="47">
        <v>3</v>
      </c>
      <c r="G26" s="46"/>
      <c r="H26" s="39"/>
    </row>
    <row r="27" spans="2:9">
      <c r="B27" s="45" t="s">
        <v>53</v>
      </c>
      <c r="C27" s="46">
        <f t="shared" si="1"/>
        <v>17</v>
      </c>
      <c r="D27" s="46">
        <v>6</v>
      </c>
      <c r="E27" s="46">
        <v>2</v>
      </c>
      <c r="F27" s="47">
        <v>9</v>
      </c>
      <c r="G27" s="46"/>
      <c r="H27" s="39"/>
    </row>
    <row r="28" spans="2:9">
      <c r="B28" s="45" t="s">
        <v>54</v>
      </c>
      <c r="C28" s="46">
        <f t="shared" si="1"/>
        <v>6</v>
      </c>
      <c r="D28" s="46">
        <v>4</v>
      </c>
      <c r="E28" s="46">
        <v>1</v>
      </c>
      <c r="F28" s="47">
        <v>1</v>
      </c>
      <c r="G28" s="46"/>
      <c r="H28" s="39"/>
    </row>
    <row r="29" spans="2:9">
      <c r="B29" s="45" t="s">
        <v>55</v>
      </c>
      <c r="C29" s="46">
        <f t="shared" si="1"/>
        <v>14</v>
      </c>
      <c r="D29" s="46">
        <v>12</v>
      </c>
      <c r="E29" s="46">
        <v>2</v>
      </c>
      <c r="F29" s="47">
        <v>0</v>
      </c>
      <c r="G29" s="46"/>
      <c r="H29" s="39"/>
    </row>
    <row r="30" spans="2:9">
      <c r="B30" s="45" t="s">
        <v>33</v>
      </c>
      <c r="C30" s="46">
        <f t="shared" si="1"/>
        <v>268</v>
      </c>
      <c r="D30" s="46">
        <v>109</v>
      </c>
      <c r="E30" s="46">
        <v>57</v>
      </c>
      <c r="F30" s="47">
        <v>102</v>
      </c>
      <c r="G30" s="46"/>
      <c r="H30" s="39"/>
    </row>
    <row r="31" spans="2:9">
      <c r="B31" s="45" t="s">
        <v>58</v>
      </c>
      <c r="C31" s="46">
        <f t="shared" si="1"/>
        <v>4</v>
      </c>
      <c r="D31" s="46">
        <v>1</v>
      </c>
      <c r="E31" s="46">
        <v>1</v>
      </c>
      <c r="F31" s="47">
        <v>2</v>
      </c>
      <c r="G31" s="46"/>
      <c r="H31" s="39"/>
    </row>
    <row r="32" spans="2:9">
      <c r="B32" s="45" t="s">
        <v>60</v>
      </c>
      <c r="C32" s="46">
        <f t="shared" si="1"/>
        <v>17</v>
      </c>
      <c r="D32" s="46">
        <v>8</v>
      </c>
      <c r="E32" s="46">
        <v>3</v>
      </c>
      <c r="F32" s="47">
        <v>6</v>
      </c>
      <c r="G32" s="46"/>
      <c r="H32" s="39"/>
    </row>
    <row r="33" spans="2:14">
      <c r="B33" s="45" t="s">
        <v>21</v>
      </c>
      <c r="C33" s="46">
        <f t="shared" si="1"/>
        <v>35</v>
      </c>
      <c r="D33" s="46">
        <v>20</v>
      </c>
      <c r="E33" s="46">
        <v>11</v>
      </c>
      <c r="F33" s="47">
        <v>4</v>
      </c>
      <c r="G33" s="46"/>
      <c r="H33" s="39"/>
    </row>
    <row r="34" spans="2:14" ht="24">
      <c r="B34" s="45" t="s">
        <v>61</v>
      </c>
      <c r="C34" s="46">
        <f t="shared" si="1"/>
        <v>3</v>
      </c>
      <c r="D34" s="46">
        <v>2</v>
      </c>
      <c r="E34" s="46">
        <v>1</v>
      </c>
      <c r="F34" s="47">
        <v>0</v>
      </c>
      <c r="G34" s="46"/>
      <c r="H34" s="39"/>
    </row>
    <row r="35" spans="2:14">
      <c r="B35" s="45" t="s">
        <v>62</v>
      </c>
      <c r="C35" s="46">
        <f t="shared" si="1"/>
        <v>3</v>
      </c>
      <c r="D35" s="46">
        <v>1</v>
      </c>
      <c r="E35" s="46">
        <v>0</v>
      </c>
      <c r="F35" s="47">
        <v>2</v>
      </c>
      <c r="G35" s="46"/>
      <c r="H35" s="39"/>
    </row>
    <row r="36" spans="2:14">
      <c r="B36" s="45" t="s">
        <v>63</v>
      </c>
      <c r="C36" s="46">
        <f t="shared" si="1"/>
        <v>12</v>
      </c>
      <c r="D36" s="46">
        <v>7</v>
      </c>
      <c r="E36" s="46">
        <v>1</v>
      </c>
      <c r="F36" s="47">
        <v>4</v>
      </c>
      <c r="G36" s="46"/>
      <c r="H36" s="39"/>
    </row>
    <row r="37" spans="2:14">
      <c r="B37" s="45" t="s">
        <v>64</v>
      </c>
      <c r="C37" s="46">
        <f t="shared" si="1"/>
        <v>14</v>
      </c>
      <c r="D37" s="46">
        <v>9</v>
      </c>
      <c r="E37" s="46">
        <v>1</v>
      </c>
      <c r="F37" s="47">
        <v>4</v>
      </c>
      <c r="G37" s="46"/>
      <c r="H37" s="39"/>
    </row>
    <row r="38" spans="2:14">
      <c r="B38" s="45" t="s">
        <v>66</v>
      </c>
      <c r="C38" s="46">
        <f t="shared" si="1"/>
        <v>1</v>
      </c>
      <c r="D38" s="46">
        <v>0</v>
      </c>
      <c r="E38" s="46">
        <v>0</v>
      </c>
      <c r="F38" s="47">
        <v>1</v>
      </c>
      <c r="G38" s="46"/>
      <c r="H38" s="39"/>
    </row>
    <row r="39" spans="2:14">
      <c r="B39" s="45" t="s">
        <v>67</v>
      </c>
      <c r="C39" s="46">
        <f t="shared" si="1"/>
        <v>1</v>
      </c>
      <c r="D39" s="46">
        <v>1</v>
      </c>
      <c r="E39" s="46">
        <v>0</v>
      </c>
      <c r="F39" s="47">
        <v>0</v>
      </c>
      <c r="G39" s="46"/>
      <c r="H39" s="39"/>
    </row>
    <row r="40" spans="2:14">
      <c r="B40" s="45" t="s">
        <v>68</v>
      </c>
      <c r="C40" s="46">
        <f t="shared" si="1"/>
        <v>9</v>
      </c>
      <c r="D40" s="46">
        <v>6</v>
      </c>
      <c r="E40" s="46">
        <v>0</v>
      </c>
      <c r="F40" s="47">
        <v>3</v>
      </c>
      <c r="G40" s="46"/>
      <c r="H40" s="39"/>
    </row>
    <row r="41" spans="2:14">
      <c r="B41" s="45" t="s">
        <v>69</v>
      </c>
      <c r="C41" s="46">
        <f t="shared" si="1"/>
        <v>2</v>
      </c>
      <c r="D41" s="46">
        <v>1</v>
      </c>
      <c r="E41" s="46">
        <v>0</v>
      </c>
      <c r="F41" s="47">
        <v>1</v>
      </c>
      <c r="G41" s="46"/>
      <c r="H41" s="39"/>
    </row>
    <row r="42" spans="2:14" ht="23.25" customHeight="1">
      <c r="B42" s="45" t="s">
        <v>70</v>
      </c>
      <c r="C42" s="46">
        <f t="shared" si="1"/>
        <v>6</v>
      </c>
      <c r="D42" s="46">
        <v>2</v>
      </c>
      <c r="E42" s="46">
        <v>0</v>
      </c>
      <c r="F42" s="47">
        <v>4</v>
      </c>
      <c r="G42" s="46"/>
      <c r="H42" s="617" t="s">
        <v>59</v>
      </c>
      <c r="I42" s="617"/>
      <c r="J42" s="617"/>
      <c r="K42" s="617"/>
      <c r="L42" s="617"/>
      <c r="M42" s="617"/>
      <c r="N42" s="617"/>
    </row>
    <row r="43" spans="2:14" ht="24">
      <c r="B43" s="45" t="s">
        <v>71</v>
      </c>
      <c r="C43" s="46">
        <f t="shared" si="1"/>
        <v>3</v>
      </c>
      <c r="D43" s="46">
        <v>1</v>
      </c>
      <c r="E43" s="46">
        <v>0</v>
      </c>
      <c r="F43" s="47">
        <v>2</v>
      </c>
      <c r="G43" s="46"/>
      <c r="H43" s="39"/>
    </row>
    <row r="44" spans="2:14" ht="24">
      <c r="B44" s="45" t="s">
        <v>73</v>
      </c>
      <c r="C44" s="46">
        <f t="shared" si="1"/>
        <v>6</v>
      </c>
      <c r="D44" s="46">
        <v>2</v>
      </c>
      <c r="E44" s="46">
        <v>0</v>
      </c>
      <c r="F44" s="47">
        <v>4</v>
      </c>
      <c r="G44" s="46"/>
      <c r="H44" s="39"/>
    </row>
    <row r="45" spans="2:14" ht="24">
      <c r="B45" s="45" t="s">
        <v>74</v>
      </c>
      <c r="C45" s="46">
        <f t="shared" si="1"/>
        <v>38</v>
      </c>
      <c r="D45" s="46">
        <v>23</v>
      </c>
      <c r="E45" s="46">
        <v>5</v>
      </c>
      <c r="F45" s="47">
        <v>10</v>
      </c>
      <c r="G45" s="46"/>
      <c r="H45" s="39"/>
    </row>
    <row r="46" spans="2:14">
      <c r="B46" s="45" t="s">
        <v>25</v>
      </c>
      <c r="C46" s="46">
        <f t="shared" si="1"/>
        <v>73</v>
      </c>
      <c r="D46" s="46">
        <v>26</v>
      </c>
      <c r="E46" s="46">
        <v>20</v>
      </c>
      <c r="F46" s="47">
        <v>27</v>
      </c>
      <c r="G46" s="46"/>
      <c r="H46" s="39"/>
    </row>
    <row r="47" spans="2:14">
      <c r="B47" s="45" t="s">
        <v>75</v>
      </c>
      <c r="C47" s="46">
        <f t="shared" si="1"/>
        <v>60</v>
      </c>
      <c r="D47" s="46">
        <v>40</v>
      </c>
      <c r="E47" s="46">
        <v>8</v>
      </c>
      <c r="F47" s="47">
        <v>12</v>
      </c>
      <c r="G47" s="46"/>
      <c r="H47" s="39"/>
    </row>
    <row r="48" spans="2:14">
      <c r="B48" s="45" t="s">
        <v>77</v>
      </c>
      <c r="C48" s="46">
        <f t="shared" si="1"/>
        <v>7</v>
      </c>
      <c r="D48" s="46">
        <v>4</v>
      </c>
      <c r="E48" s="46">
        <v>1</v>
      </c>
      <c r="F48" s="47">
        <v>2</v>
      </c>
      <c r="G48" s="46"/>
      <c r="H48" s="39"/>
    </row>
    <row r="49" spans="2:8">
      <c r="B49" s="45" t="s">
        <v>78</v>
      </c>
      <c r="C49" s="46">
        <f t="shared" si="1"/>
        <v>2</v>
      </c>
      <c r="D49" s="46">
        <v>1</v>
      </c>
      <c r="E49" s="46">
        <v>0</v>
      </c>
      <c r="F49" s="47">
        <v>1</v>
      </c>
      <c r="G49" s="46"/>
      <c r="H49" s="39"/>
    </row>
    <row r="50" spans="2:8">
      <c r="B50" s="45" t="s">
        <v>79</v>
      </c>
      <c r="C50" s="46">
        <f t="shared" si="1"/>
        <v>1</v>
      </c>
      <c r="D50" s="46">
        <v>1</v>
      </c>
      <c r="E50" s="46">
        <v>0</v>
      </c>
      <c r="F50" s="47">
        <v>0</v>
      </c>
      <c r="G50" s="46"/>
      <c r="H50" s="39"/>
    </row>
    <row r="51" spans="2:8">
      <c r="B51" s="45" t="s">
        <v>35</v>
      </c>
      <c r="C51" s="46">
        <f t="shared" si="1"/>
        <v>338</v>
      </c>
      <c r="D51" s="46">
        <v>177</v>
      </c>
      <c r="E51" s="46">
        <v>71</v>
      </c>
      <c r="F51" s="47">
        <v>90</v>
      </c>
      <c r="G51" s="46"/>
      <c r="H51" s="39"/>
    </row>
    <row r="52" spans="2:8">
      <c r="B52" s="45" t="s">
        <v>80</v>
      </c>
      <c r="C52" s="46">
        <f t="shared" si="1"/>
        <v>44</v>
      </c>
      <c r="D52" s="46">
        <v>14</v>
      </c>
      <c r="E52" s="46">
        <v>9</v>
      </c>
      <c r="F52" s="47">
        <v>21</v>
      </c>
      <c r="G52" s="46"/>
      <c r="H52" s="39"/>
    </row>
    <row r="53" spans="2:8">
      <c r="B53" s="45" t="s">
        <v>27</v>
      </c>
      <c r="C53" s="46">
        <f t="shared" si="1"/>
        <v>70</v>
      </c>
      <c r="D53" s="46">
        <v>28</v>
      </c>
      <c r="E53" s="46">
        <v>18</v>
      </c>
      <c r="F53" s="47">
        <v>24</v>
      </c>
      <c r="G53" s="46"/>
      <c r="H53" s="39"/>
    </row>
    <row r="54" spans="2:8">
      <c r="B54" s="45" t="s">
        <v>23</v>
      </c>
      <c r="C54" s="46">
        <f t="shared" si="1"/>
        <v>49</v>
      </c>
      <c r="D54" s="46">
        <v>24</v>
      </c>
      <c r="E54" s="46">
        <v>5</v>
      </c>
      <c r="F54" s="47">
        <v>20</v>
      </c>
      <c r="G54" s="46"/>
      <c r="H54" s="39"/>
    </row>
    <row r="55" spans="2:8">
      <c r="B55" s="45" t="s">
        <v>31</v>
      </c>
      <c r="C55" s="46">
        <f t="shared" si="1"/>
        <v>229</v>
      </c>
      <c r="D55" s="46">
        <v>115</v>
      </c>
      <c r="E55" s="46">
        <v>49</v>
      </c>
      <c r="F55" s="47">
        <v>65</v>
      </c>
      <c r="G55" s="46"/>
      <c r="H55" s="39"/>
    </row>
    <row r="56" spans="2:8">
      <c r="B56" s="45" t="s">
        <v>149</v>
      </c>
      <c r="C56" s="46">
        <f t="shared" si="1"/>
        <v>1</v>
      </c>
      <c r="D56" s="46">
        <v>1</v>
      </c>
      <c r="E56" s="46">
        <v>0</v>
      </c>
      <c r="F56" s="47">
        <v>0</v>
      </c>
      <c r="G56" s="46"/>
      <c r="H56" s="39"/>
    </row>
    <row r="57" spans="2:8" ht="15.75" thickBot="1">
      <c r="B57" s="50" t="s">
        <v>81</v>
      </c>
      <c r="C57" s="51">
        <f t="shared" si="1"/>
        <v>151</v>
      </c>
      <c r="D57" s="51">
        <v>72</v>
      </c>
      <c r="E57" s="51">
        <v>41</v>
      </c>
      <c r="F57" s="52">
        <v>38</v>
      </c>
      <c r="G57" s="46"/>
      <c r="H57" s="39"/>
    </row>
    <row r="58" spans="2:8">
      <c r="G58" s="46"/>
      <c r="H58" s="39"/>
    </row>
    <row r="59" spans="2:8" ht="16.5" customHeight="1">
      <c r="B59" s="618" t="s">
        <v>82</v>
      </c>
      <c r="C59" s="618"/>
      <c r="D59" s="618"/>
      <c r="E59" s="618"/>
      <c r="F59" s="618"/>
      <c r="G59" s="46"/>
      <c r="H59" s="39"/>
    </row>
    <row r="60" spans="2:8">
      <c r="B60" s="55" t="s">
        <v>59</v>
      </c>
      <c r="G60" s="46"/>
      <c r="H60" s="39"/>
    </row>
    <row r="61" spans="2:8">
      <c r="G61" s="46"/>
      <c r="H61" s="39"/>
    </row>
    <row r="62" spans="2:8">
      <c r="G62" s="46"/>
      <c r="H62" s="39"/>
    </row>
    <row r="63" spans="2:8">
      <c r="G63" s="46"/>
      <c r="H63" s="39"/>
    </row>
    <row r="64" spans="2:8">
      <c r="G64" s="46"/>
      <c r="H64" s="39"/>
    </row>
    <row r="65" spans="7:8">
      <c r="G65" s="46"/>
      <c r="H65" s="39"/>
    </row>
    <row r="66" spans="7:8">
      <c r="G66" s="46"/>
      <c r="H66" s="39"/>
    </row>
    <row r="67" spans="7:8">
      <c r="G67" s="46"/>
      <c r="H67" s="39"/>
    </row>
    <row r="68" spans="7:8">
      <c r="G68" s="46"/>
      <c r="H68" s="39"/>
    </row>
    <row r="69" spans="7:8">
      <c r="G69" s="46"/>
      <c r="H69" s="39"/>
    </row>
    <row r="70" spans="7:8">
      <c r="G70" s="46"/>
      <c r="H70" s="39"/>
    </row>
    <row r="71" spans="7:8">
      <c r="G71" s="46"/>
      <c r="H71" s="39"/>
    </row>
    <row r="72" spans="7:8">
      <c r="G72" s="46"/>
      <c r="H72" s="39"/>
    </row>
    <row r="73" spans="7:8" ht="8.25" customHeight="1"/>
    <row r="74" spans="7:8" ht="19.5" customHeight="1">
      <c r="G74" s="444"/>
    </row>
  </sheetData>
  <mergeCells count="7">
    <mergeCell ref="H42:N42"/>
    <mergeCell ref="B59:F59"/>
    <mergeCell ref="B1:F1"/>
    <mergeCell ref="B2:F2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dimension ref="B1:N37"/>
  <sheetViews>
    <sheetView showGridLines="0" workbookViewId="0">
      <selection activeCell="J5" sqref="J5"/>
    </sheetView>
  </sheetViews>
  <sheetFormatPr baseColWidth="10" defaultRowHeight="15"/>
  <cols>
    <col min="2" max="2" width="26" bestFit="1" customWidth="1"/>
    <col min="3" max="3" width="14.140625" customWidth="1"/>
    <col min="4" max="6" width="13.5703125" customWidth="1"/>
  </cols>
  <sheetData>
    <row r="1" spans="2:7">
      <c r="B1" s="615" t="s">
        <v>446</v>
      </c>
      <c r="C1" s="615"/>
      <c r="D1" s="615"/>
      <c r="E1" s="615"/>
      <c r="F1" s="615"/>
    </row>
    <row r="2" spans="2:7">
      <c r="B2" s="619" t="s">
        <v>289</v>
      </c>
      <c r="C2" s="619"/>
      <c r="D2" s="619"/>
      <c r="E2" s="619"/>
      <c r="F2" s="619"/>
    </row>
    <row r="3" spans="2:7" ht="15.75" thickBot="1"/>
    <row r="4" spans="2:7" ht="15.75" thickBot="1">
      <c r="B4" s="778" t="s">
        <v>84</v>
      </c>
      <c r="C4" s="776" t="s">
        <v>9</v>
      </c>
      <c r="D4" s="770" t="s">
        <v>6</v>
      </c>
      <c r="E4" s="770"/>
      <c r="F4" s="773"/>
      <c r="G4" s="66"/>
    </row>
    <row r="5" spans="2:7" ht="24.75" thickBot="1">
      <c r="B5" s="779"/>
      <c r="C5" s="777"/>
      <c r="D5" s="352" t="s">
        <v>284</v>
      </c>
      <c r="E5" s="353" t="s">
        <v>286</v>
      </c>
      <c r="F5" s="352" t="s">
        <v>285</v>
      </c>
      <c r="G5" s="66"/>
    </row>
    <row r="6" spans="2:7">
      <c r="B6" s="354" t="s">
        <v>9</v>
      </c>
      <c r="C6" s="122">
        <f>+SUM(D6:F6)</f>
        <v>2642</v>
      </c>
      <c r="D6" s="122">
        <v>1199</v>
      </c>
      <c r="E6" s="122">
        <v>558</v>
      </c>
      <c r="F6" s="249">
        <v>885</v>
      </c>
      <c r="G6" s="66"/>
    </row>
    <row r="7" spans="2:7" ht="15.75" customHeight="1">
      <c r="B7" s="68" t="s">
        <v>85</v>
      </c>
      <c r="C7" s="69">
        <f>SUM(D7:F7)</f>
        <v>2457.3221743116651</v>
      </c>
      <c r="D7" s="69">
        <v>1097.6172725269885</v>
      </c>
      <c r="E7" s="69">
        <v>527.47610921501712</v>
      </c>
      <c r="F7" s="70">
        <v>832.2287925696595</v>
      </c>
      <c r="G7" s="66"/>
    </row>
    <row r="8" spans="2:7">
      <c r="B8" s="68" t="s">
        <v>86</v>
      </c>
      <c r="C8" s="69">
        <f t="shared" ref="C8:C9" si="0">SUM(D8:F8)</f>
        <v>60.45833575827838</v>
      </c>
      <c r="D8" s="69">
        <v>49.185679665124404</v>
      </c>
      <c r="E8" s="69">
        <v>5.0255972696245736</v>
      </c>
      <c r="F8" s="70">
        <v>6.2470588235294038</v>
      </c>
      <c r="G8" s="66"/>
    </row>
    <row r="9" spans="2:7" ht="15.75" thickBot="1">
      <c r="B9" s="71" t="s">
        <v>87</v>
      </c>
      <c r="C9" s="72">
        <f t="shared" si="0"/>
        <v>124</v>
      </c>
      <c r="D9" s="72">
        <v>52</v>
      </c>
      <c r="E9" s="72">
        <v>25</v>
      </c>
      <c r="F9" s="73">
        <v>47</v>
      </c>
      <c r="G9" s="66"/>
    </row>
    <row r="10" spans="2:7" ht="8.25" customHeight="1"/>
    <row r="11" spans="2:7" ht="22.5" customHeight="1">
      <c r="B11" s="628"/>
      <c r="C11" s="628"/>
      <c r="D11" s="628"/>
      <c r="E11" s="628"/>
      <c r="F11" s="628"/>
    </row>
    <row r="12" spans="2:7">
      <c r="B12" s="75"/>
    </row>
    <row r="13" spans="2:7">
      <c r="B13" s="75"/>
    </row>
    <row r="14" spans="2:7" ht="24">
      <c r="B14" s="77"/>
      <c r="C14" s="290" t="s">
        <v>9</v>
      </c>
      <c r="D14" s="291" t="s">
        <v>284</v>
      </c>
      <c r="E14" s="291" t="s">
        <v>286</v>
      </c>
      <c r="F14" s="291" t="s">
        <v>285</v>
      </c>
    </row>
    <row r="15" spans="2:7">
      <c r="B15" s="81" t="s">
        <v>85</v>
      </c>
      <c r="C15" s="84">
        <f>+C7/$C$6</f>
        <v>0.93009923327466504</v>
      </c>
      <c r="D15" s="85">
        <f>+D7/$D$6</f>
        <v>0.91544393038114136</v>
      </c>
      <c r="E15" s="85">
        <f>+E7/$E$6</f>
        <v>0.9452976867652636</v>
      </c>
      <c r="F15" s="85">
        <f>+F7/$F$6</f>
        <v>0.94037151702786381</v>
      </c>
    </row>
    <row r="16" spans="2:7">
      <c r="B16" s="81" t="s">
        <v>86</v>
      </c>
      <c r="C16" s="84">
        <f>+C8/$C$6</f>
        <v>2.2883548735154573E-2</v>
      </c>
      <c r="D16" s="84">
        <f>+D8/$D$6</f>
        <v>4.1022251597268057E-2</v>
      </c>
      <c r="E16" s="84">
        <f>+E8/$E$6</f>
        <v>9.0064467197573002E-3</v>
      </c>
      <c r="F16" s="84">
        <f>+F8/$F$6</f>
        <v>7.0588235294117554E-3</v>
      </c>
    </row>
    <row r="17" spans="2:14">
      <c r="B17" s="81" t="s">
        <v>87</v>
      </c>
      <c r="C17" s="84">
        <f>+C9/$C$6</f>
        <v>4.6934140802422405E-2</v>
      </c>
      <c r="D17" s="84">
        <f>+D9/$D$6</f>
        <v>4.3369474562135114E-2</v>
      </c>
      <c r="E17" s="84">
        <f>+E9/$E$6</f>
        <v>4.4802867383512544E-2</v>
      </c>
      <c r="F17" s="84">
        <f>+F9/$F$6</f>
        <v>5.3107344632768359E-2</v>
      </c>
    </row>
    <row r="21" spans="2:14" ht="8.25" customHeight="1"/>
    <row r="22" spans="2:14" ht="23.25" customHeight="1">
      <c r="I22" s="628"/>
      <c r="J22" s="628"/>
      <c r="K22" s="628"/>
      <c r="L22" s="628"/>
      <c r="M22" s="628"/>
      <c r="N22" s="628"/>
    </row>
    <row r="37" spans="2:6" ht="24.75" customHeight="1">
      <c r="B37" s="618"/>
      <c r="C37" s="618"/>
      <c r="D37" s="618"/>
      <c r="E37" s="618"/>
      <c r="F37" s="618"/>
    </row>
  </sheetData>
  <mergeCells count="8">
    <mergeCell ref="I22:N22"/>
    <mergeCell ref="B37:F37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B1:N78"/>
  <sheetViews>
    <sheetView showGridLines="0" workbookViewId="0">
      <selection activeCell="N8" sqref="N8"/>
    </sheetView>
  </sheetViews>
  <sheetFormatPr baseColWidth="10" defaultRowHeight="15"/>
  <cols>
    <col min="2" max="2" width="17.85546875" style="53" customWidth="1"/>
    <col min="3" max="3" width="13" style="53" customWidth="1"/>
    <col min="4" max="6" width="13.5703125" customWidth="1"/>
  </cols>
  <sheetData>
    <row r="1" spans="2:8">
      <c r="B1" s="615" t="s">
        <v>447</v>
      </c>
      <c r="C1" s="615"/>
      <c r="D1" s="615"/>
      <c r="E1" s="615"/>
      <c r="F1" s="615"/>
    </row>
    <row r="2" spans="2:8">
      <c r="B2" s="619" t="s">
        <v>290</v>
      </c>
      <c r="C2" s="619"/>
      <c r="D2" s="619"/>
      <c r="E2" s="619"/>
      <c r="F2" s="619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778" t="s">
        <v>89</v>
      </c>
      <c r="C4" s="776" t="s">
        <v>9</v>
      </c>
      <c r="D4" s="770" t="s">
        <v>6</v>
      </c>
      <c r="E4" s="770"/>
      <c r="F4" s="773"/>
      <c r="H4" s="102"/>
    </row>
    <row r="5" spans="2:8" ht="24.75" thickBot="1">
      <c r="B5" s="779"/>
      <c r="C5" s="777"/>
      <c r="D5" s="352" t="s">
        <v>284</v>
      </c>
      <c r="E5" s="353" t="s">
        <v>286</v>
      </c>
      <c r="F5" s="352" t="s">
        <v>285</v>
      </c>
      <c r="H5" s="102"/>
    </row>
    <row r="6" spans="2:8" ht="16.5" customHeight="1">
      <c r="B6" s="67" t="s">
        <v>9</v>
      </c>
      <c r="C6" s="103">
        <f>SUM(D6:F6)</f>
        <v>2642</v>
      </c>
      <c r="D6" s="149">
        <v>1199</v>
      </c>
      <c r="E6" s="103">
        <v>558</v>
      </c>
      <c r="F6" s="104">
        <v>885</v>
      </c>
      <c r="H6" s="102"/>
    </row>
    <row r="7" spans="2:8" ht="18.75" customHeight="1">
      <c r="B7" s="68" t="s">
        <v>90</v>
      </c>
      <c r="C7" s="106">
        <f>SUM(D7:F7)</f>
        <v>1693</v>
      </c>
      <c r="D7" s="106">
        <v>765</v>
      </c>
      <c r="E7" s="106">
        <v>385</v>
      </c>
      <c r="F7" s="107">
        <v>543</v>
      </c>
      <c r="H7" s="102"/>
    </row>
    <row r="8" spans="2:8" ht="18.75" customHeight="1">
      <c r="B8" s="68" t="s">
        <v>91</v>
      </c>
      <c r="C8" s="106">
        <f t="shared" ref="C8:C17" si="0">SUM(D8:F8)</f>
        <v>393</v>
      </c>
      <c r="D8" s="106">
        <v>194</v>
      </c>
      <c r="E8" s="106">
        <v>68</v>
      </c>
      <c r="F8" s="107">
        <v>131</v>
      </c>
      <c r="H8" s="102"/>
    </row>
    <row r="9" spans="2:8" ht="18.75" customHeight="1">
      <c r="B9" s="68" t="s">
        <v>92</v>
      </c>
      <c r="C9" s="106">
        <f t="shared" si="0"/>
        <v>195</v>
      </c>
      <c r="D9" s="106">
        <v>72</v>
      </c>
      <c r="E9" s="106">
        <v>30</v>
      </c>
      <c r="F9" s="107">
        <v>93</v>
      </c>
      <c r="H9" s="102"/>
    </row>
    <row r="10" spans="2:8" ht="18.75" customHeight="1">
      <c r="B10" s="68" t="s">
        <v>93</v>
      </c>
      <c r="C10" s="106">
        <f t="shared" si="0"/>
        <v>41</v>
      </c>
      <c r="D10" s="106">
        <v>30</v>
      </c>
      <c r="E10" s="106">
        <v>5</v>
      </c>
      <c r="F10" s="107">
        <v>6</v>
      </c>
      <c r="H10" s="102"/>
    </row>
    <row r="11" spans="2:8" ht="18.75" customHeight="1">
      <c r="B11" s="68" t="s">
        <v>94</v>
      </c>
      <c r="C11" s="106">
        <f t="shared" si="0"/>
        <v>14</v>
      </c>
      <c r="D11" s="106">
        <v>10</v>
      </c>
      <c r="E11" s="106">
        <v>0</v>
      </c>
      <c r="F11" s="107">
        <v>4</v>
      </c>
      <c r="H11" s="102"/>
    </row>
    <row r="12" spans="2:8" ht="18.75" customHeight="1">
      <c r="B12" s="68" t="s">
        <v>95</v>
      </c>
      <c r="C12" s="106">
        <f t="shared" si="0"/>
        <v>34</v>
      </c>
      <c r="D12" s="106">
        <v>12</v>
      </c>
      <c r="E12" s="106">
        <v>8</v>
      </c>
      <c r="F12" s="107">
        <v>14</v>
      </c>
      <c r="H12" s="102"/>
    </row>
    <row r="13" spans="2:8" ht="18.75" customHeight="1">
      <c r="B13" s="68" t="s">
        <v>96</v>
      </c>
      <c r="C13" s="106">
        <f t="shared" si="0"/>
        <v>65</v>
      </c>
      <c r="D13" s="106">
        <v>17</v>
      </c>
      <c r="E13" s="106">
        <v>17</v>
      </c>
      <c r="F13" s="107">
        <v>31</v>
      </c>
      <c r="H13" s="102"/>
    </row>
    <row r="14" spans="2:8" ht="18.75" customHeight="1">
      <c r="B14" s="68" t="s">
        <v>97</v>
      </c>
      <c r="C14" s="106">
        <f t="shared" si="0"/>
        <v>0</v>
      </c>
      <c r="D14" s="106">
        <v>0</v>
      </c>
      <c r="E14" s="106">
        <v>0</v>
      </c>
      <c r="F14" s="107">
        <v>0</v>
      </c>
      <c r="H14" s="102"/>
    </row>
    <row r="15" spans="2:8" ht="18.75" customHeight="1">
      <c r="B15" s="68" t="s">
        <v>98</v>
      </c>
      <c r="C15" s="106">
        <f t="shared" si="0"/>
        <v>4</v>
      </c>
      <c r="D15" s="106">
        <v>1</v>
      </c>
      <c r="E15" s="106">
        <v>1</v>
      </c>
      <c r="F15" s="107">
        <v>2</v>
      </c>
      <c r="H15" s="102"/>
    </row>
    <row r="16" spans="2:8" ht="18.75" customHeight="1">
      <c r="B16" s="68" t="s">
        <v>99</v>
      </c>
      <c r="C16" s="106">
        <f t="shared" si="0"/>
        <v>2</v>
      </c>
      <c r="D16" s="106">
        <v>1</v>
      </c>
      <c r="E16" s="106">
        <v>0</v>
      </c>
      <c r="F16" s="107">
        <v>1</v>
      </c>
      <c r="H16" s="102"/>
    </row>
    <row r="17" spans="2:14" ht="15.75" thickBot="1">
      <c r="B17" s="71" t="s">
        <v>81</v>
      </c>
      <c r="C17" s="109">
        <f t="shared" si="0"/>
        <v>201</v>
      </c>
      <c r="D17" s="109">
        <v>97</v>
      </c>
      <c r="E17" s="109">
        <v>44</v>
      </c>
      <c r="F17" s="110">
        <v>60</v>
      </c>
      <c r="H17" s="102"/>
    </row>
    <row r="18" spans="2:14" ht="9" customHeight="1">
      <c r="H18" s="102"/>
    </row>
    <row r="19" spans="2:14" ht="24.75" customHeight="1">
      <c r="B19" s="618" t="s">
        <v>82</v>
      </c>
      <c r="C19" s="618"/>
      <c r="D19" s="618"/>
      <c r="E19" s="618"/>
      <c r="F19" s="618"/>
    </row>
    <row r="22" spans="2:14" ht="15.75" thickBot="1"/>
    <row r="23" spans="2:14">
      <c r="B23" s="629" t="s">
        <v>89</v>
      </c>
      <c r="C23" s="631" t="s">
        <v>9</v>
      </c>
    </row>
    <row r="24" spans="2:14">
      <c r="B24" s="630"/>
      <c r="C24" s="632"/>
    </row>
    <row r="25" spans="2:14">
      <c r="B25" s="111" t="s">
        <v>9</v>
      </c>
      <c r="C25" s="112">
        <v>1</v>
      </c>
      <c r="G25" s="141"/>
    </row>
    <row r="26" spans="2:14">
      <c r="B26" s="113" t="s">
        <v>81</v>
      </c>
      <c r="C26" s="114">
        <v>7.6078728236184709E-2</v>
      </c>
    </row>
    <row r="27" spans="2:14">
      <c r="B27" s="113" t="s">
        <v>99</v>
      </c>
      <c r="C27" s="114">
        <v>7.5700227100681302E-4</v>
      </c>
    </row>
    <row r="28" spans="2:14">
      <c r="B28" s="113" t="s">
        <v>98</v>
      </c>
      <c r="C28" s="114">
        <v>1.514004542013626E-3</v>
      </c>
    </row>
    <row r="29" spans="2:14">
      <c r="B29" s="113" t="s">
        <v>97</v>
      </c>
      <c r="C29" s="114">
        <v>0</v>
      </c>
    </row>
    <row r="30" spans="2:14">
      <c r="B30" s="113" t="s">
        <v>96</v>
      </c>
      <c r="C30" s="114">
        <v>2.4602573807721424E-2</v>
      </c>
    </row>
    <row r="31" spans="2:14" ht="17.25" customHeight="1">
      <c r="B31" s="113" t="s">
        <v>95</v>
      </c>
      <c r="C31" s="114">
        <v>1.2869038607115822E-2</v>
      </c>
      <c r="I31" s="618" t="s">
        <v>82</v>
      </c>
      <c r="J31" s="618"/>
      <c r="K31" s="618"/>
      <c r="L31" s="618"/>
      <c r="M31" s="618"/>
      <c r="N31" s="618"/>
    </row>
    <row r="32" spans="2:14">
      <c r="B32" s="113" t="s">
        <v>94</v>
      </c>
      <c r="C32" s="114">
        <v>5.2990158970476911E-3</v>
      </c>
    </row>
    <row r="33" spans="2:3">
      <c r="B33" s="113" t="s">
        <v>93</v>
      </c>
      <c r="C33" s="114">
        <v>1.5518546555639667E-2</v>
      </c>
    </row>
    <row r="34" spans="2:3">
      <c r="B34" s="113" t="s">
        <v>92</v>
      </c>
      <c r="C34" s="114">
        <v>7.3807721423164274E-2</v>
      </c>
    </row>
    <row r="35" spans="2:3">
      <c r="B35" s="113" t="s">
        <v>91</v>
      </c>
      <c r="C35" s="114">
        <v>0.14875094625283874</v>
      </c>
    </row>
    <row r="36" spans="2:3">
      <c r="B36" s="113" t="s">
        <v>90</v>
      </c>
      <c r="C36" s="114">
        <v>0.64080242240726726</v>
      </c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9">
      <c r="B49"/>
      <c r="C49"/>
    </row>
    <row r="50" spans="2:9">
      <c r="B50"/>
      <c r="C50"/>
    </row>
    <row r="51" spans="2:9">
      <c r="B51"/>
      <c r="C51"/>
      <c r="I51" s="75"/>
    </row>
    <row r="52" spans="2:9">
      <c r="B52"/>
      <c r="C52"/>
    </row>
    <row r="55" spans="2:9">
      <c r="B55"/>
      <c r="C55"/>
    </row>
    <row r="56" spans="2:9">
      <c r="B56"/>
      <c r="C56"/>
    </row>
    <row r="57" spans="2:9">
      <c r="B57"/>
      <c r="C57"/>
    </row>
    <row r="58" spans="2:9">
      <c r="B58"/>
      <c r="C58"/>
    </row>
    <row r="59" spans="2:9">
      <c r="B59"/>
      <c r="C59"/>
    </row>
    <row r="60" spans="2:9">
      <c r="B60"/>
      <c r="C60"/>
    </row>
    <row r="61" spans="2:9">
      <c r="B61"/>
      <c r="C61"/>
    </row>
    <row r="62" spans="2:9">
      <c r="B62"/>
      <c r="C62"/>
    </row>
    <row r="63" spans="2:9">
      <c r="B63"/>
      <c r="C63"/>
    </row>
    <row r="64" spans="2:9">
      <c r="B64"/>
      <c r="C64"/>
    </row>
    <row r="65" spans="2:7">
      <c r="B65"/>
      <c r="C65"/>
    </row>
    <row r="66" spans="2:7">
      <c r="B66"/>
      <c r="C66"/>
    </row>
    <row r="67" spans="2:7">
      <c r="B67"/>
      <c r="C67"/>
    </row>
    <row r="68" spans="2:7">
      <c r="B68"/>
      <c r="C68"/>
    </row>
    <row r="69" spans="2:7">
      <c r="B69"/>
      <c r="C69"/>
    </row>
    <row r="70" spans="2:7">
      <c r="B70"/>
      <c r="C70"/>
    </row>
    <row r="71" spans="2:7">
      <c r="B71"/>
      <c r="C71"/>
    </row>
    <row r="72" spans="2:7">
      <c r="B72"/>
      <c r="C72"/>
    </row>
    <row r="73" spans="2:7">
      <c r="B73"/>
      <c r="C73"/>
    </row>
    <row r="74" spans="2:7">
      <c r="B74"/>
      <c r="C74"/>
    </row>
    <row r="75" spans="2:7">
      <c r="B75"/>
      <c r="C75"/>
    </row>
    <row r="76" spans="2:7">
      <c r="B76"/>
      <c r="C76"/>
    </row>
    <row r="77" spans="2:7">
      <c r="B77"/>
      <c r="C77"/>
    </row>
    <row r="78" spans="2:7">
      <c r="D78" s="221">
        <f>D76-D73</f>
        <v>0</v>
      </c>
      <c r="E78" s="221">
        <f t="shared" ref="E78:G78" si="1">E76-E73</f>
        <v>0</v>
      </c>
      <c r="F78" s="221">
        <f t="shared" si="1"/>
        <v>0</v>
      </c>
      <c r="G78" s="221">
        <f t="shared" si="1"/>
        <v>0</v>
      </c>
    </row>
  </sheetData>
  <mergeCells count="10">
    <mergeCell ref="I31:N31"/>
    <mergeCell ref="B1:F1"/>
    <mergeCell ref="B2:F2"/>
    <mergeCell ref="B3:G3"/>
    <mergeCell ref="B4:B5"/>
    <mergeCell ref="C4:C5"/>
    <mergeCell ref="D4:F4"/>
    <mergeCell ref="B19:F19"/>
    <mergeCell ref="B23:B24"/>
    <mergeCell ref="C23:C2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8:L10"/>
  <sheetViews>
    <sheetView workbookViewId="0">
      <selection activeCell="L11" sqref="L11"/>
    </sheetView>
  </sheetViews>
  <sheetFormatPr baseColWidth="10" defaultRowHeight="15"/>
  <cols>
    <col min="1" max="16384" width="11.42578125" style="1"/>
  </cols>
  <sheetData>
    <row r="8" spans="6:12" ht="59.25">
      <c r="G8" s="123" t="s">
        <v>4</v>
      </c>
    </row>
    <row r="10" spans="6:12" ht="59.25">
      <c r="F10" s="613" t="s">
        <v>1</v>
      </c>
      <c r="G10" s="613"/>
      <c r="H10" s="613"/>
      <c r="I10" s="613"/>
      <c r="J10" s="613"/>
      <c r="K10" s="613"/>
      <c r="L10" s="124"/>
    </row>
  </sheetData>
  <mergeCells count="1">
    <mergeCell ref="F10:K10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9:L10"/>
  <sheetViews>
    <sheetView workbookViewId="0">
      <selection activeCell="N15" sqref="N15"/>
    </sheetView>
  </sheetViews>
  <sheetFormatPr baseColWidth="10" defaultRowHeight="15"/>
  <cols>
    <col min="1" max="16384" width="11.42578125" style="1"/>
  </cols>
  <sheetData>
    <row r="9" spans="6:12" ht="59.25">
      <c r="F9" s="613" t="s">
        <v>4</v>
      </c>
      <c r="G9" s="613"/>
      <c r="H9" s="613"/>
      <c r="I9" s="613"/>
      <c r="J9" s="613"/>
      <c r="K9" s="613"/>
      <c r="L9" s="613"/>
    </row>
    <row r="10" spans="6:12" ht="61.5">
      <c r="F10" s="8"/>
      <c r="G10" s="613" t="s">
        <v>262</v>
      </c>
      <c r="H10" s="613"/>
      <c r="I10" s="613"/>
      <c r="J10" s="613"/>
      <c r="K10" s="613"/>
      <c r="L10" s="8"/>
    </row>
  </sheetData>
  <mergeCells count="2">
    <mergeCell ref="F9:L9"/>
    <mergeCell ref="G10:K10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B2:G13"/>
  <sheetViews>
    <sheetView showGridLines="0" workbookViewId="0">
      <selection activeCell="I21" sqref="I21"/>
    </sheetView>
  </sheetViews>
  <sheetFormatPr baseColWidth="10" defaultRowHeight="15"/>
  <cols>
    <col min="2" max="2" width="25.140625" customWidth="1"/>
    <col min="3" max="4" width="16.85546875" customWidth="1"/>
  </cols>
  <sheetData>
    <row r="2" spans="2:7">
      <c r="B2" s="615" t="s">
        <v>448</v>
      </c>
      <c r="C2" s="615"/>
      <c r="D2" s="615"/>
    </row>
    <row r="3" spans="2:7">
      <c r="B3" s="619" t="s">
        <v>291</v>
      </c>
      <c r="C3" s="619"/>
      <c r="D3" s="619"/>
    </row>
    <row r="4" spans="2:7" ht="15.75" thickBot="1">
      <c r="B4" s="9"/>
      <c r="C4" s="9"/>
      <c r="D4" s="9"/>
      <c r="E4" s="10"/>
    </row>
    <row r="5" spans="2:7" ht="15.75" thickBot="1">
      <c r="B5" s="318" t="s">
        <v>6</v>
      </c>
      <c r="C5" s="319" t="s">
        <v>7</v>
      </c>
      <c r="D5" s="320" t="s">
        <v>8</v>
      </c>
      <c r="E5" s="10"/>
    </row>
    <row r="6" spans="2:7" ht="19.5" customHeight="1">
      <c r="B6" s="355" t="s">
        <v>9</v>
      </c>
      <c r="C6" s="356">
        <f>+SUM(C7:C9)</f>
        <v>7038.4000000000005</v>
      </c>
      <c r="D6" s="357">
        <f>+SUM(D7:D9)</f>
        <v>1</v>
      </c>
      <c r="E6" s="10"/>
    </row>
    <row r="7" spans="2:7" ht="19.5" customHeight="1">
      <c r="B7" s="131" t="s">
        <v>292</v>
      </c>
      <c r="C7" s="132">
        <v>3654.4000000000005</v>
      </c>
      <c r="D7" s="133">
        <f>C7/$C$6</f>
        <v>0.51920891111616285</v>
      </c>
      <c r="E7" s="10"/>
    </row>
    <row r="8" spans="2:7" ht="19.5" customHeight="1">
      <c r="B8" s="131" t="s">
        <v>293</v>
      </c>
      <c r="C8" s="132">
        <v>2279.1999999999998</v>
      </c>
      <c r="D8" s="133">
        <f t="shared" ref="D8:D9" si="0">C8/$C$6</f>
        <v>0.3238235962718799</v>
      </c>
      <c r="E8" s="10"/>
    </row>
    <row r="9" spans="2:7" ht="15.75" thickBot="1">
      <c r="B9" s="180" t="s">
        <v>294</v>
      </c>
      <c r="C9" s="181">
        <v>1104.8</v>
      </c>
      <c r="D9" s="228">
        <f t="shared" si="0"/>
        <v>0.15696749261195725</v>
      </c>
      <c r="E9" s="10"/>
    </row>
    <row r="12" spans="2:7">
      <c r="B12" s="615" t="s">
        <v>450</v>
      </c>
      <c r="C12" s="615"/>
      <c r="D12" s="615"/>
      <c r="E12" s="615"/>
      <c r="F12" s="615"/>
      <c r="G12" s="615"/>
    </row>
    <row r="13" spans="2:7">
      <c r="B13" s="619" t="s">
        <v>295</v>
      </c>
      <c r="C13" s="619"/>
      <c r="D13" s="619"/>
      <c r="E13" s="619"/>
      <c r="F13" s="619"/>
      <c r="G13" s="619"/>
    </row>
  </sheetData>
  <mergeCells count="4">
    <mergeCell ref="B2:D2"/>
    <mergeCell ref="B3:D3"/>
    <mergeCell ref="B12:G12"/>
    <mergeCell ref="B13:G13"/>
  </mergeCells>
  <pageMargins left="0.7" right="0.7" top="0.75" bottom="0.75" header="0.3" footer="0.3"/>
  <pageSetup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>
  <dimension ref="B1:O73"/>
  <sheetViews>
    <sheetView showGridLines="0" workbookViewId="0">
      <selection activeCell="D9" sqref="D9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8" max="8" width="18.28515625" customWidth="1"/>
  </cols>
  <sheetData>
    <row r="1" spans="2:9">
      <c r="B1" s="615" t="s">
        <v>449</v>
      </c>
      <c r="C1" s="615"/>
      <c r="D1" s="615"/>
      <c r="E1" s="615"/>
      <c r="F1" s="615"/>
      <c r="G1" s="443"/>
    </row>
    <row r="2" spans="2:9">
      <c r="B2" s="619" t="s">
        <v>296</v>
      </c>
      <c r="C2" s="619"/>
      <c r="D2" s="619"/>
      <c r="E2" s="619"/>
      <c r="F2" s="619"/>
      <c r="G2" s="445"/>
    </row>
    <row r="3" spans="2:9" ht="15.75" thickBot="1">
      <c r="B3" s="38"/>
      <c r="C3" s="38"/>
      <c r="D3" s="38"/>
      <c r="E3" s="38"/>
      <c r="F3" s="38"/>
      <c r="G3" s="38"/>
      <c r="H3" s="39"/>
    </row>
    <row r="4" spans="2:9" ht="15.75" thickBot="1">
      <c r="B4" s="774" t="s">
        <v>16</v>
      </c>
      <c r="C4" s="776" t="s">
        <v>9</v>
      </c>
      <c r="D4" s="770" t="s">
        <v>6</v>
      </c>
      <c r="E4" s="770"/>
      <c r="F4" s="773"/>
      <c r="H4" s="39"/>
    </row>
    <row r="5" spans="2:9" ht="24.75" thickBot="1">
      <c r="B5" s="775"/>
      <c r="C5" s="777"/>
      <c r="D5" s="352" t="s">
        <v>292</v>
      </c>
      <c r="E5" s="353" t="s">
        <v>293</v>
      </c>
      <c r="F5" s="352" t="s">
        <v>294</v>
      </c>
      <c r="H5" s="39"/>
    </row>
    <row r="6" spans="2:9" ht="18.75" customHeight="1">
      <c r="B6" s="41" t="s">
        <v>9</v>
      </c>
      <c r="C6" s="139">
        <f>+SUM(D6:F6)</f>
        <v>7038.4000000000005</v>
      </c>
      <c r="D6" s="139">
        <f>+SUM(D7:D70)</f>
        <v>3654.4000000000005</v>
      </c>
      <c r="E6" s="139">
        <f>+SUM(E7:E70)</f>
        <v>2279.1999999999998</v>
      </c>
      <c r="F6" s="140">
        <f>+SUM(F7:F70)</f>
        <v>1104.8</v>
      </c>
      <c r="G6" s="44"/>
      <c r="H6" s="39"/>
    </row>
    <row r="7" spans="2:9">
      <c r="B7" s="45" t="s">
        <v>17</v>
      </c>
      <c r="C7" s="46">
        <f t="shared" ref="C7:C70" si="0">+SUM(D7:F7)</f>
        <v>73</v>
      </c>
      <c r="D7" s="46">
        <v>31</v>
      </c>
      <c r="E7" s="46">
        <v>18</v>
      </c>
      <c r="F7" s="47">
        <v>24</v>
      </c>
      <c r="G7" s="46"/>
      <c r="H7" s="39"/>
    </row>
    <row r="8" spans="2:9">
      <c r="B8" s="45" t="s">
        <v>135</v>
      </c>
      <c r="C8" s="46">
        <f t="shared" si="0"/>
        <v>15</v>
      </c>
      <c r="D8" s="46">
        <v>13</v>
      </c>
      <c r="E8" s="46">
        <v>2</v>
      </c>
      <c r="F8" s="47">
        <v>0</v>
      </c>
      <c r="G8" s="46"/>
      <c r="H8" s="48" t="s">
        <v>19</v>
      </c>
      <c r="I8" s="49">
        <v>1.6054785178449646E-2</v>
      </c>
    </row>
    <row r="9" spans="2:9">
      <c r="B9" s="45" t="s">
        <v>136</v>
      </c>
      <c r="C9" s="46">
        <f t="shared" si="0"/>
        <v>1</v>
      </c>
      <c r="D9" s="46">
        <v>0</v>
      </c>
      <c r="E9" s="46">
        <v>1</v>
      </c>
      <c r="F9" s="47">
        <v>0</v>
      </c>
      <c r="G9" s="46"/>
      <c r="H9" s="48" t="s">
        <v>25</v>
      </c>
      <c r="I9" s="49">
        <v>1.8328029097522163E-2</v>
      </c>
    </row>
    <row r="10" spans="2:9">
      <c r="B10" s="45" t="s">
        <v>22</v>
      </c>
      <c r="C10" s="46">
        <f t="shared" si="0"/>
        <v>10</v>
      </c>
      <c r="D10" s="46">
        <v>7</v>
      </c>
      <c r="E10" s="46">
        <v>3</v>
      </c>
      <c r="F10" s="47">
        <v>0</v>
      </c>
      <c r="G10" s="46"/>
      <c r="H10" s="48" t="s">
        <v>23</v>
      </c>
      <c r="I10" s="49">
        <v>2.4437372130029552E-2</v>
      </c>
    </row>
    <row r="11" spans="2:9">
      <c r="B11" s="45" t="s">
        <v>137</v>
      </c>
      <c r="C11" s="46">
        <f t="shared" si="0"/>
        <v>47</v>
      </c>
      <c r="D11" s="46">
        <v>29</v>
      </c>
      <c r="E11" s="46">
        <v>16</v>
      </c>
      <c r="F11" s="47">
        <v>2</v>
      </c>
      <c r="G11" s="46"/>
      <c r="H11" s="48" t="s">
        <v>75</v>
      </c>
      <c r="I11" s="49">
        <v>2.9836326437826778E-2</v>
      </c>
    </row>
    <row r="12" spans="2:9" ht="24">
      <c r="B12" s="45" t="s">
        <v>139</v>
      </c>
      <c r="C12" s="46">
        <f t="shared" si="0"/>
        <v>7</v>
      </c>
      <c r="D12" s="46">
        <v>3</v>
      </c>
      <c r="E12" s="46">
        <v>3</v>
      </c>
      <c r="F12" s="47">
        <v>1</v>
      </c>
      <c r="G12" s="46"/>
      <c r="H12" s="48" t="s">
        <v>27</v>
      </c>
      <c r="I12" s="49">
        <v>3.3672425551261646E-2</v>
      </c>
    </row>
    <row r="13" spans="2:9">
      <c r="B13" s="45" t="s">
        <v>30</v>
      </c>
      <c r="C13" s="46">
        <f t="shared" si="0"/>
        <v>11</v>
      </c>
      <c r="D13" s="46">
        <v>8</v>
      </c>
      <c r="E13" s="46">
        <v>2</v>
      </c>
      <c r="F13" s="47">
        <v>1</v>
      </c>
      <c r="G13" s="46"/>
      <c r="H13" s="48" t="s">
        <v>29</v>
      </c>
      <c r="I13" s="49">
        <v>5.7541486701523072E-2</v>
      </c>
    </row>
    <row r="14" spans="2:9">
      <c r="B14" s="45" t="s">
        <v>32</v>
      </c>
      <c r="C14" s="46">
        <f t="shared" si="0"/>
        <v>2</v>
      </c>
      <c r="D14" s="46">
        <v>2</v>
      </c>
      <c r="E14" s="46">
        <v>0</v>
      </c>
      <c r="F14" s="47">
        <v>0</v>
      </c>
      <c r="G14" s="46"/>
      <c r="H14" s="48" t="s">
        <v>31</v>
      </c>
      <c r="I14" s="49">
        <v>8.794612411911798E-2</v>
      </c>
    </row>
    <row r="15" spans="2:9">
      <c r="B15" s="45" t="s">
        <v>34</v>
      </c>
      <c r="C15" s="46">
        <f t="shared" si="0"/>
        <v>1</v>
      </c>
      <c r="D15" s="46">
        <v>0</v>
      </c>
      <c r="E15" s="46">
        <v>0</v>
      </c>
      <c r="F15" s="47">
        <v>1</v>
      </c>
      <c r="G15" s="46"/>
      <c r="H15" s="48" t="s">
        <v>33</v>
      </c>
      <c r="I15" s="49">
        <v>9.7891566265060237E-2</v>
      </c>
    </row>
    <row r="16" spans="2:9">
      <c r="B16" s="45" t="s">
        <v>36</v>
      </c>
      <c r="C16" s="46">
        <f t="shared" si="0"/>
        <v>14</v>
      </c>
      <c r="D16" s="46">
        <v>5</v>
      </c>
      <c r="E16" s="46">
        <v>7</v>
      </c>
      <c r="F16" s="47">
        <v>2</v>
      </c>
      <c r="G16" s="46"/>
      <c r="H16" s="48" t="s">
        <v>35</v>
      </c>
      <c r="I16" s="49">
        <v>0.11962946124119117</v>
      </c>
    </row>
    <row r="17" spans="2:9">
      <c r="B17" s="45" t="s">
        <v>140</v>
      </c>
      <c r="C17" s="46">
        <f t="shared" si="0"/>
        <v>63</v>
      </c>
      <c r="D17" s="46">
        <v>35</v>
      </c>
      <c r="E17" s="46">
        <v>15</v>
      </c>
      <c r="F17" s="47">
        <v>13</v>
      </c>
      <c r="G17" s="46"/>
      <c r="H17" s="48" t="s">
        <v>37</v>
      </c>
      <c r="I17" s="49">
        <v>0.34979540804728343</v>
      </c>
    </row>
    <row r="18" spans="2:9">
      <c r="B18" s="45" t="s">
        <v>40</v>
      </c>
      <c r="C18" s="46">
        <f t="shared" si="0"/>
        <v>1</v>
      </c>
      <c r="D18" s="46">
        <v>1</v>
      </c>
      <c r="E18" s="46">
        <v>0</v>
      </c>
      <c r="F18" s="47">
        <v>0</v>
      </c>
      <c r="G18" s="46"/>
      <c r="H18" s="39"/>
    </row>
    <row r="19" spans="2:9">
      <c r="B19" s="45" t="s">
        <v>41</v>
      </c>
      <c r="C19" s="46">
        <f t="shared" si="0"/>
        <v>1</v>
      </c>
      <c r="D19" s="46">
        <v>0</v>
      </c>
      <c r="E19" s="46">
        <v>0</v>
      </c>
      <c r="F19" s="47">
        <v>1</v>
      </c>
      <c r="G19" s="46"/>
      <c r="H19" s="39"/>
    </row>
    <row r="20" spans="2:9">
      <c r="B20" s="45" t="s">
        <v>42</v>
      </c>
      <c r="C20" s="46">
        <f t="shared" si="0"/>
        <v>2</v>
      </c>
      <c r="D20" s="46">
        <v>1</v>
      </c>
      <c r="E20" s="46">
        <v>0</v>
      </c>
      <c r="F20" s="47">
        <v>1</v>
      </c>
      <c r="G20" s="46"/>
      <c r="H20" s="39"/>
    </row>
    <row r="21" spans="2:9">
      <c r="B21" s="45" t="s">
        <v>44</v>
      </c>
      <c r="C21" s="46">
        <f t="shared" si="0"/>
        <v>43</v>
      </c>
      <c r="D21" s="46">
        <v>24</v>
      </c>
      <c r="E21" s="46">
        <v>14</v>
      </c>
      <c r="F21" s="47">
        <v>5</v>
      </c>
      <c r="G21" s="46"/>
      <c r="H21" s="39"/>
    </row>
    <row r="22" spans="2:9">
      <c r="B22" s="45" t="s">
        <v>45</v>
      </c>
      <c r="C22" s="46">
        <f t="shared" si="0"/>
        <v>8</v>
      </c>
      <c r="D22" s="46">
        <v>6</v>
      </c>
      <c r="E22" s="46">
        <v>1</v>
      </c>
      <c r="F22" s="47">
        <v>1</v>
      </c>
      <c r="G22" s="46"/>
      <c r="H22" s="39"/>
    </row>
    <row r="23" spans="2:9">
      <c r="B23" s="45" t="s">
        <v>46</v>
      </c>
      <c r="C23" s="46">
        <f t="shared" si="0"/>
        <v>20</v>
      </c>
      <c r="D23" s="46">
        <v>7</v>
      </c>
      <c r="E23" s="46">
        <v>9</v>
      </c>
      <c r="F23" s="47">
        <v>4</v>
      </c>
      <c r="G23" s="46"/>
      <c r="H23" s="39"/>
    </row>
    <row r="24" spans="2:9">
      <c r="B24" s="45" t="s">
        <v>47</v>
      </c>
      <c r="C24" s="46">
        <f t="shared" si="0"/>
        <v>7</v>
      </c>
      <c r="D24" s="46">
        <v>4</v>
      </c>
      <c r="E24" s="46">
        <v>2</v>
      </c>
      <c r="F24" s="47">
        <v>1</v>
      </c>
      <c r="G24" s="46"/>
      <c r="H24" s="39"/>
    </row>
    <row r="25" spans="2:9">
      <c r="B25" s="45" t="s">
        <v>48</v>
      </c>
      <c r="C25" s="46">
        <f t="shared" si="0"/>
        <v>6</v>
      </c>
      <c r="D25" s="46">
        <v>3</v>
      </c>
      <c r="E25" s="46">
        <v>2</v>
      </c>
      <c r="F25" s="47">
        <v>1</v>
      </c>
      <c r="G25" s="46"/>
      <c r="H25" s="39"/>
    </row>
    <row r="26" spans="2:9">
      <c r="B26" s="45" t="s">
        <v>50</v>
      </c>
      <c r="C26" s="46">
        <f t="shared" si="0"/>
        <v>4</v>
      </c>
      <c r="D26" s="46">
        <v>2</v>
      </c>
      <c r="E26" s="46">
        <v>1</v>
      </c>
      <c r="F26" s="47">
        <v>1</v>
      </c>
      <c r="G26" s="46"/>
      <c r="H26" s="39"/>
    </row>
    <row r="27" spans="2:9">
      <c r="B27" s="45" t="s">
        <v>176</v>
      </c>
      <c r="C27" s="46">
        <f t="shared" si="0"/>
        <v>1</v>
      </c>
      <c r="D27" s="46">
        <v>0</v>
      </c>
      <c r="E27" s="46">
        <v>1</v>
      </c>
      <c r="F27" s="47">
        <v>0</v>
      </c>
      <c r="G27" s="46"/>
      <c r="H27" s="39"/>
    </row>
    <row r="28" spans="2:9">
      <c r="B28" s="45" t="s">
        <v>51</v>
      </c>
      <c r="C28" s="46">
        <f t="shared" si="0"/>
        <v>1</v>
      </c>
      <c r="D28" s="46">
        <v>1</v>
      </c>
      <c r="E28" s="46">
        <v>0</v>
      </c>
      <c r="F28" s="47">
        <v>0</v>
      </c>
      <c r="G28" s="46"/>
      <c r="H28" s="39"/>
    </row>
    <row r="29" spans="2:9">
      <c r="B29" s="45" t="s">
        <v>29</v>
      </c>
      <c r="C29" s="46">
        <f t="shared" si="0"/>
        <v>405</v>
      </c>
      <c r="D29" s="46">
        <v>201</v>
      </c>
      <c r="E29" s="46">
        <v>118</v>
      </c>
      <c r="F29" s="47">
        <v>86</v>
      </c>
      <c r="G29" s="46"/>
      <c r="H29" s="39"/>
    </row>
    <row r="30" spans="2:9">
      <c r="B30" s="45" t="s">
        <v>19</v>
      </c>
      <c r="C30" s="46">
        <f t="shared" si="0"/>
        <v>113</v>
      </c>
      <c r="D30" s="46">
        <v>77</v>
      </c>
      <c r="E30" s="46">
        <v>23</v>
      </c>
      <c r="F30" s="47">
        <v>13</v>
      </c>
      <c r="G30" s="46"/>
      <c r="H30" s="39"/>
    </row>
    <row r="31" spans="2:9" ht="24">
      <c r="B31" s="45" t="s">
        <v>37</v>
      </c>
      <c r="C31" s="46">
        <f t="shared" si="0"/>
        <v>2462</v>
      </c>
      <c r="D31" s="46">
        <v>1181</v>
      </c>
      <c r="E31" s="46">
        <v>853</v>
      </c>
      <c r="F31" s="47">
        <v>428</v>
      </c>
      <c r="G31" s="46"/>
      <c r="H31" s="39"/>
    </row>
    <row r="32" spans="2:9">
      <c r="B32" s="45" t="s">
        <v>52</v>
      </c>
      <c r="C32" s="46">
        <f t="shared" si="0"/>
        <v>15</v>
      </c>
      <c r="D32" s="46">
        <v>8</v>
      </c>
      <c r="E32" s="46">
        <v>7</v>
      </c>
      <c r="F32" s="47">
        <v>0</v>
      </c>
      <c r="G32" s="46"/>
      <c r="H32" s="39"/>
    </row>
    <row r="33" spans="2:15">
      <c r="B33" s="45" t="s">
        <v>53</v>
      </c>
      <c r="C33" s="46">
        <f t="shared" si="0"/>
        <v>32</v>
      </c>
      <c r="D33" s="46">
        <v>16</v>
      </c>
      <c r="E33" s="46">
        <v>7</v>
      </c>
      <c r="F33" s="47">
        <v>9</v>
      </c>
      <c r="G33" s="46"/>
      <c r="H33" s="39"/>
    </row>
    <row r="34" spans="2:15">
      <c r="B34" s="45" t="s">
        <v>54</v>
      </c>
      <c r="C34" s="46">
        <f t="shared" si="0"/>
        <v>7</v>
      </c>
      <c r="D34" s="46">
        <v>4</v>
      </c>
      <c r="E34" s="46">
        <v>3</v>
      </c>
      <c r="F34" s="47">
        <v>0</v>
      </c>
      <c r="G34" s="46"/>
      <c r="H34" s="39"/>
    </row>
    <row r="35" spans="2:15">
      <c r="B35" s="45" t="s">
        <v>55</v>
      </c>
      <c r="C35" s="46">
        <f t="shared" si="0"/>
        <v>43</v>
      </c>
      <c r="D35" s="46">
        <v>33</v>
      </c>
      <c r="E35" s="46">
        <v>6</v>
      </c>
      <c r="F35" s="47">
        <v>4</v>
      </c>
      <c r="G35" s="46"/>
      <c r="H35" s="39"/>
    </row>
    <row r="36" spans="2:15">
      <c r="B36" s="45" t="s">
        <v>33</v>
      </c>
      <c r="C36" s="46">
        <f t="shared" si="0"/>
        <v>689</v>
      </c>
      <c r="D36" s="46">
        <v>362</v>
      </c>
      <c r="E36" s="46">
        <v>233</v>
      </c>
      <c r="F36" s="47">
        <v>94</v>
      </c>
      <c r="G36" s="46"/>
      <c r="H36" s="39"/>
    </row>
    <row r="37" spans="2:15" ht="24">
      <c r="B37" s="45" t="s">
        <v>57</v>
      </c>
      <c r="C37" s="46">
        <f t="shared" si="0"/>
        <v>5</v>
      </c>
      <c r="D37" s="46">
        <v>4</v>
      </c>
      <c r="E37" s="46">
        <v>1</v>
      </c>
      <c r="F37" s="47">
        <v>0</v>
      </c>
      <c r="G37" s="46"/>
      <c r="H37" s="39"/>
    </row>
    <row r="38" spans="2:15">
      <c r="B38" s="45" t="s">
        <v>58</v>
      </c>
      <c r="C38" s="46">
        <f t="shared" si="0"/>
        <v>11</v>
      </c>
      <c r="D38" s="46">
        <v>7</v>
      </c>
      <c r="E38" s="46">
        <v>3</v>
      </c>
      <c r="F38" s="47">
        <v>1</v>
      </c>
      <c r="G38" s="46"/>
      <c r="H38" s="39"/>
    </row>
    <row r="39" spans="2:15">
      <c r="B39" s="45" t="s">
        <v>142</v>
      </c>
      <c r="C39" s="46">
        <f t="shared" si="0"/>
        <v>85</v>
      </c>
      <c r="D39" s="46">
        <v>46</v>
      </c>
      <c r="E39" s="46">
        <v>29</v>
      </c>
      <c r="F39" s="47">
        <v>10</v>
      </c>
      <c r="G39" s="46"/>
      <c r="H39" s="39"/>
    </row>
    <row r="40" spans="2:15">
      <c r="B40" s="45" t="s">
        <v>143</v>
      </c>
      <c r="C40" s="46">
        <f t="shared" si="0"/>
        <v>1</v>
      </c>
      <c r="D40" s="46">
        <v>0</v>
      </c>
      <c r="E40" s="46">
        <v>1</v>
      </c>
      <c r="F40" s="47">
        <v>0</v>
      </c>
      <c r="G40" s="46"/>
      <c r="H40" s="39"/>
    </row>
    <row r="41" spans="2:15">
      <c r="B41" s="45" t="s">
        <v>178</v>
      </c>
      <c r="C41" s="46">
        <f t="shared" si="0"/>
        <v>1</v>
      </c>
      <c r="D41" s="46">
        <v>0</v>
      </c>
      <c r="E41" s="46">
        <v>1</v>
      </c>
      <c r="F41" s="47">
        <v>0</v>
      </c>
      <c r="G41" s="46"/>
      <c r="H41" s="39"/>
    </row>
    <row r="42" spans="2:15" ht="20.25" customHeight="1">
      <c r="B42" s="45" t="s">
        <v>21</v>
      </c>
      <c r="C42" s="46">
        <f t="shared" si="0"/>
        <v>107</v>
      </c>
      <c r="D42" s="46">
        <v>62</v>
      </c>
      <c r="E42" s="46">
        <v>34</v>
      </c>
      <c r="F42" s="47">
        <v>11</v>
      </c>
      <c r="G42" s="46"/>
      <c r="H42" s="618" t="s">
        <v>59</v>
      </c>
      <c r="I42" s="618"/>
      <c r="J42" s="618"/>
      <c r="K42" s="618"/>
      <c r="L42" s="618"/>
      <c r="M42" s="618"/>
      <c r="N42" s="618"/>
      <c r="O42" s="618"/>
    </row>
    <row r="43" spans="2:15" ht="24">
      <c r="B43" s="45" t="s">
        <v>61</v>
      </c>
      <c r="C43" s="46">
        <f t="shared" si="0"/>
        <v>22</v>
      </c>
      <c r="D43" s="46">
        <v>17</v>
      </c>
      <c r="E43" s="46">
        <v>3</v>
      </c>
      <c r="F43" s="47">
        <v>2</v>
      </c>
      <c r="G43" s="46"/>
      <c r="H43" s="39"/>
    </row>
    <row r="44" spans="2:15">
      <c r="B44" s="45" t="s">
        <v>62</v>
      </c>
      <c r="C44" s="46">
        <f t="shared" si="0"/>
        <v>5</v>
      </c>
      <c r="D44" s="46">
        <v>3</v>
      </c>
      <c r="E44" s="46">
        <v>2</v>
      </c>
      <c r="F44" s="47">
        <v>0</v>
      </c>
      <c r="G44" s="46"/>
      <c r="H44" s="39"/>
    </row>
    <row r="45" spans="2:15">
      <c r="B45" s="45" t="s">
        <v>63</v>
      </c>
      <c r="C45" s="46">
        <f t="shared" si="0"/>
        <v>36</v>
      </c>
      <c r="D45" s="46">
        <v>25</v>
      </c>
      <c r="E45" s="46">
        <v>9</v>
      </c>
      <c r="F45" s="47">
        <v>2</v>
      </c>
      <c r="G45" s="46"/>
      <c r="H45" s="39"/>
    </row>
    <row r="46" spans="2:15">
      <c r="B46" s="45" t="s">
        <v>64</v>
      </c>
      <c r="C46" s="46">
        <f t="shared" si="0"/>
        <v>73</v>
      </c>
      <c r="D46" s="46">
        <v>54</v>
      </c>
      <c r="E46" s="46">
        <v>13</v>
      </c>
      <c r="F46" s="47">
        <v>6</v>
      </c>
      <c r="G46" s="46"/>
      <c r="H46" s="39"/>
    </row>
    <row r="47" spans="2:15" ht="24">
      <c r="B47" s="45" t="s">
        <v>297</v>
      </c>
      <c r="C47" s="46">
        <f t="shared" si="0"/>
        <v>4</v>
      </c>
      <c r="D47" s="46">
        <v>2</v>
      </c>
      <c r="E47" s="46">
        <v>2</v>
      </c>
      <c r="F47" s="47">
        <v>0</v>
      </c>
      <c r="G47" s="46"/>
      <c r="H47" s="39"/>
    </row>
    <row r="48" spans="2:15">
      <c r="B48" s="45" t="s">
        <v>66</v>
      </c>
      <c r="C48" s="46">
        <f t="shared" si="0"/>
        <v>5</v>
      </c>
      <c r="D48" s="46">
        <v>2</v>
      </c>
      <c r="E48" s="46">
        <v>2</v>
      </c>
      <c r="F48" s="47">
        <v>1</v>
      </c>
      <c r="G48" s="46"/>
      <c r="H48" s="39"/>
    </row>
    <row r="49" spans="2:8">
      <c r="B49" s="45" t="s">
        <v>67</v>
      </c>
      <c r="C49" s="46">
        <f t="shared" si="0"/>
        <v>11</v>
      </c>
      <c r="D49" s="46">
        <v>9</v>
      </c>
      <c r="E49" s="46">
        <v>1</v>
      </c>
      <c r="F49" s="47">
        <v>1</v>
      </c>
      <c r="G49" s="46"/>
      <c r="H49" s="39"/>
    </row>
    <row r="50" spans="2:8">
      <c r="B50" s="45" t="s">
        <v>68</v>
      </c>
      <c r="C50" s="46">
        <f t="shared" si="0"/>
        <v>28</v>
      </c>
      <c r="D50" s="46">
        <v>17</v>
      </c>
      <c r="E50" s="46">
        <v>6</v>
      </c>
      <c r="F50" s="47">
        <v>5</v>
      </c>
      <c r="G50" s="46"/>
      <c r="H50" s="39"/>
    </row>
    <row r="51" spans="2:8">
      <c r="B51" s="45" t="s">
        <v>69</v>
      </c>
      <c r="C51" s="46">
        <f t="shared" si="0"/>
        <v>6</v>
      </c>
      <c r="D51" s="46">
        <v>3</v>
      </c>
      <c r="E51" s="46">
        <v>1</v>
      </c>
      <c r="F51" s="47">
        <v>2</v>
      </c>
      <c r="G51" s="46"/>
      <c r="H51" s="39"/>
    </row>
    <row r="52" spans="2:8">
      <c r="B52" s="45" t="s">
        <v>70</v>
      </c>
      <c r="C52" s="46">
        <f t="shared" si="0"/>
        <v>17</v>
      </c>
      <c r="D52" s="46">
        <v>10</v>
      </c>
      <c r="E52" s="46">
        <v>4</v>
      </c>
      <c r="F52" s="47">
        <v>3</v>
      </c>
      <c r="G52" s="46"/>
      <c r="H52" s="39"/>
    </row>
    <row r="53" spans="2:8">
      <c r="B53" s="45" t="s">
        <v>145</v>
      </c>
      <c r="C53" s="46">
        <f t="shared" si="0"/>
        <v>1</v>
      </c>
      <c r="D53" s="46">
        <v>0</v>
      </c>
      <c r="E53" s="46">
        <v>1</v>
      </c>
      <c r="F53" s="47">
        <v>0</v>
      </c>
      <c r="G53" s="46"/>
      <c r="H53" s="39"/>
    </row>
    <row r="54" spans="2:8" ht="24">
      <c r="B54" s="45" t="s">
        <v>71</v>
      </c>
      <c r="C54" s="46">
        <f t="shared" si="0"/>
        <v>3</v>
      </c>
      <c r="D54" s="46">
        <v>1</v>
      </c>
      <c r="E54" s="46">
        <v>1</v>
      </c>
      <c r="F54" s="47">
        <v>1</v>
      </c>
      <c r="G54" s="46"/>
      <c r="H54" s="39"/>
    </row>
    <row r="55" spans="2:8">
      <c r="B55" s="45" t="s">
        <v>72</v>
      </c>
      <c r="C55" s="46">
        <f t="shared" si="0"/>
        <v>4</v>
      </c>
      <c r="D55" s="46">
        <v>4</v>
      </c>
      <c r="E55" s="46">
        <v>0</v>
      </c>
      <c r="F55" s="47">
        <v>0</v>
      </c>
      <c r="G55" s="46"/>
      <c r="H55" s="39"/>
    </row>
    <row r="56" spans="2:8">
      <c r="B56" s="45" t="s">
        <v>146</v>
      </c>
      <c r="C56" s="46">
        <f t="shared" si="0"/>
        <v>1</v>
      </c>
      <c r="D56" s="46">
        <v>0</v>
      </c>
      <c r="E56" s="46">
        <v>1</v>
      </c>
      <c r="F56" s="47">
        <v>0</v>
      </c>
      <c r="G56" s="46"/>
      <c r="H56" s="39"/>
    </row>
    <row r="57" spans="2:8" ht="24">
      <c r="B57" s="45" t="s">
        <v>73</v>
      </c>
      <c r="C57" s="46">
        <f t="shared" si="0"/>
        <v>25</v>
      </c>
      <c r="D57" s="46">
        <v>12</v>
      </c>
      <c r="E57" s="46">
        <v>7</v>
      </c>
      <c r="F57" s="47">
        <v>6</v>
      </c>
      <c r="G57" s="46"/>
      <c r="H57" s="39"/>
    </row>
    <row r="58" spans="2:8" ht="24">
      <c r="B58" s="45" t="s">
        <v>74</v>
      </c>
      <c r="C58" s="46">
        <f t="shared" si="0"/>
        <v>76</v>
      </c>
      <c r="D58" s="46">
        <v>38</v>
      </c>
      <c r="E58" s="46">
        <v>24</v>
      </c>
      <c r="F58" s="47">
        <v>14</v>
      </c>
      <c r="G58" s="46"/>
      <c r="H58" s="39"/>
    </row>
    <row r="59" spans="2:8">
      <c r="B59" s="45" t="s">
        <v>25</v>
      </c>
      <c r="C59" s="46">
        <f t="shared" si="0"/>
        <v>129</v>
      </c>
      <c r="D59" s="46">
        <v>78</v>
      </c>
      <c r="E59" s="46">
        <v>29</v>
      </c>
      <c r="F59" s="47">
        <v>22</v>
      </c>
      <c r="G59" s="46"/>
      <c r="H59" s="39"/>
    </row>
    <row r="60" spans="2:8">
      <c r="B60" s="45" t="s">
        <v>75</v>
      </c>
      <c r="C60" s="46">
        <f t="shared" si="0"/>
        <v>210</v>
      </c>
      <c r="D60" s="46">
        <v>147</v>
      </c>
      <c r="E60" s="46">
        <v>41</v>
      </c>
      <c r="F60" s="47">
        <v>22</v>
      </c>
      <c r="G60" s="46"/>
      <c r="H60" s="39"/>
    </row>
    <row r="61" spans="2:8">
      <c r="B61" s="45" t="s">
        <v>76</v>
      </c>
      <c r="C61" s="46">
        <f t="shared" si="0"/>
        <v>1</v>
      </c>
      <c r="D61" s="46">
        <v>1</v>
      </c>
      <c r="E61" s="46">
        <v>0</v>
      </c>
      <c r="F61" s="47">
        <v>0</v>
      </c>
      <c r="G61" s="46"/>
      <c r="H61" s="39"/>
    </row>
    <row r="62" spans="2:8">
      <c r="B62" s="45" t="s">
        <v>77</v>
      </c>
      <c r="C62" s="46">
        <f t="shared" si="0"/>
        <v>26</v>
      </c>
      <c r="D62" s="46">
        <v>14</v>
      </c>
      <c r="E62" s="46">
        <v>5</v>
      </c>
      <c r="F62" s="47">
        <v>7</v>
      </c>
      <c r="G62" s="46"/>
      <c r="H62" s="39"/>
    </row>
    <row r="63" spans="2:8">
      <c r="B63" s="45" t="s">
        <v>147</v>
      </c>
      <c r="C63" s="46">
        <f t="shared" si="0"/>
        <v>4</v>
      </c>
      <c r="D63" s="46">
        <v>3</v>
      </c>
      <c r="E63" s="46">
        <v>0</v>
      </c>
      <c r="F63" s="47">
        <v>1</v>
      </c>
      <c r="G63" s="46"/>
      <c r="H63" s="39"/>
    </row>
    <row r="64" spans="2:8">
      <c r="B64" s="45" t="s">
        <v>148</v>
      </c>
      <c r="C64" s="46">
        <f t="shared" si="0"/>
        <v>2</v>
      </c>
      <c r="D64" s="46">
        <v>1</v>
      </c>
      <c r="E64" s="46">
        <v>1</v>
      </c>
      <c r="F64" s="47">
        <v>0</v>
      </c>
      <c r="G64" s="46"/>
      <c r="H64" s="39"/>
    </row>
    <row r="65" spans="2:9">
      <c r="B65" s="45" t="s">
        <v>35</v>
      </c>
      <c r="C65" s="46">
        <f t="shared" si="0"/>
        <v>842</v>
      </c>
      <c r="D65" s="46">
        <v>416</v>
      </c>
      <c r="E65" s="46">
        <v>293</v>
      </c>
      <c r="F65" s="47">
        <v>133</v>
      </c>
      <c r="G65" s="46"/>
      <c r="H65" s="39"/>
    </row>
    <row r="66" spans="2:9">
      <c r="B66" s="45" t="s">
        <v>80</v>
      </c>
      <c r="C66" s="46">
        <f t="shared" si="0"/>
        <v>73</v>
      </c>
      <c r="D66" s="46">
        <v>35</v>
      </c>
      <c r="E66" s="46">
        <v>26</v>
      </c>
      <c r="F66" s="47">
        <v>12</v>
      </c>
      <c r="G66" s="46"/>
      <c r="H66" s="39"/>
    </row>
    <row r="67" spans="2:9">
      <c r="B67" s="45" t="s">
        <v>27</v>
      </c>
      <c r="C67" s="46">
        <f t="shared" si="0"/>
        <v>237</v>
      </c>
      <c r="D67" s="46">
        <v>123</v>
      </c>
      <c r="E67" s="46">
        <v>71</v>
      </c>
      <c r="F67" s="47">
        <v>43</v>
      </c>
      <c r="G67" s="46"/>
      <c r="H67" s="39"/>
    </row>
    <row r="68" spans="2:9">
      <c r="B68" s="45" t="s">
        <v>23</v>
      </c>
      <c r="C68" s="46">
        <f t="shared" si="0"/>
        <v>172</v>
      </c>
      <c r="D68" s="46">
        <v>92</v>
      </c>
      <c r="E68" s="46">
        <v>59</v>
      </c>
      <c r="F68" s="47">
        <v>21</v>
      </c>
      <c r="G68" s="46"/>
      <c r="H68" s="39"/>
    </row>
    <row r="69" spans="2:9" ht="16.5" customHeight="1">
      <c r="B69" s="45" t="s">
        <v>31</v>
      </c>
      <c r="C69" s="46">
        <f t="shared" si="0"/>
        <v>619</v>
      </c>
      <c r="D69" s="46">
        <v>320</v>
      </c>
      <c r="E69" s="46">
        <v>219</v>
      </c>
      <c r="F69" s="47">
        <v>80</v>
      </c>
      <c r="G69" s="46"/>
      <c r="H69" s="39"/>
    </row>
    <row r="70" spans="2:9" ht="15.75" thickBot="1">
      <c r="B70" s="187" t="s">
        <v>81</v>
      </c>
      <c r="C70" s="51">
        <f t="shared" si="0"/>
        <v>92.400000000000318</v>
      </c>
      <c r="D70" s="51">
        <v>44.400000000000546</v>
      </c>
      <c r="E70" s="51">
        <v>42.199999999999818</v>
      </c>
      <c r="F70" s="52">
        <v>5.7999999999999545</v>
      </c>
      <c r="G70" s="46"/>
      <c r="H70" s="39"/>
    </row>
    <row r="71" spans="2:9" ht="8.25" customHeight="1"/>
    <row r="72" spans="2:9" ht="19.5" customHeight="1">
      <c r="B72" s="618" t="s">
        <v>82</v>
      </c>
      <c r="C72" s="618"/>
      <c r="D72" s="618"/>
      <c r="E72" s="618"/>
      <c r="F72" s="618"/>
      <c r="G72" s="444"/>
    </row>
    <row r="73" spans="2:9">
      <c r="B73" s="618" t="s">
        <v>59</v>
      </c>
      <c r="C73" s="618"/>
      <c r="D73" s="618"/>
      <c r="E73" s="618"/>
      <c r="F73" s="618"/>
      <c r="G73" s="618"/>
      <c r="H73" s="618"/>
      <c r="I73" s="618"/>
    </row>
  </sheetData>
  <mergeCells count="8">
    <mergeCell ref="B72:F72"/>
    <mergeCell ref="B73:I73"/>
    <mergeCell ref="B1:F1"/>
    <mergeCell ref="B2:F2"/>
    <mergeCell ref="B4:B5"/>
    <mergeCell ref="C4:C5"/>
    <mergeCell ref="D4:F4"/>
    <mergeCell ref="H42:O42"/>
  </mergeCells>
  <pageMargins left="0.7" right="0.7" top="0.75" bottom="0.75" header="0.3" footer="0.3"/>
  <pageSetup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>
  <dimension ref="B1:N37"/>
  <sheetViews>
    <sheetView showGridLines="0" workbookViewId="0">
      <selection activeCell="G20" sqref="G20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7">
      <c r="B1" s="615" t="s">
        <v>451</v>
      </c>
      <c r="C1" s="615"/>
      <c r="D1" s="615"/>
      <c r="E1" s="615"/>
      <c r="F1" s="615"/>
    </row>
    <row r="2" spans="2:7">
      <c r="B2" s="619" t="s">
        <v>298</v>
      </c>
      <c r="C2" s="619"/>
      <c r="D2" s="619"/>
      <c r="E2" s="619"/>
      <c r="F2" s="619"/>
    </row>
    <row r="3" spans="2:7" ht="15.75" thickBot="1"/>
    <row r="4" spans="2:7" ht="15.75" thickBot="1">
      <c r="B4" s="774" t="s">
        <v>84</v>
      </c>
      <c r="C4" s="776" t="s">
        <v>9</v>
      </c>
      <c r="D4" s="770" t="s">
        <v>6</v>
      </c>
      <c r="E4" s="770"/>
      <c r="F4" s="773"/>
      <c r="G4" s="66"/>
    </row>
    <row r="5" spans="2:7" ht="24.75" thickBot="1">
      <c r="B5" s="775"/>
      <c r="C5" s="777"/>
      <c r="D5" s="352" t="s">
        <v>292</v>
      </c>
      <c r="E5" s="353" t="s">
        <v>293</v>
      </c>
      <c r="F5" s="352" t="s">
        <v>294</v>
      </c>
      <c r="G5" s="66"/>
    </row>
    <row r="6" spans="2:7">
      <c r="B6" s="67" t="s">
        <v>9</v>
      </c>
      <c r="C6" s="42">
        <f>+SUM(C7:C9)</f>
        <v>7037.7999999999993</v>
      </c>
      <c r="D6" s="42">
        <f>+SUM(D7:D9)</f>
        <v>3654</v>
      </c>
      <c r="E6" s="42">
        <f>+SUM(E7:E9)</f>
        <v>2279</v>
      </c>
      <c r="F6" s="43">
        <f>+SUM(F7:F9)</f>
        <v>1104.7999999999995</v>
      </c>
      <c r="G6" s="66"/>
    </row>
    <row r="7" spans="2:7" ht="15.75" customHeight="1">
      <c r="B7" s="68" t="s">
        <v>85</v>
      </c>
      <c r="C7" s="69">
        <f>+SUM(D7:F7)</f>
        <v>5783.1333333333332</v>
      </c>
      <c r="D7" s="69">
        <v>2783</v>
      </c>
      <c r="E7" s="69">
        <v>2017</v>
      </c>
      <c r="F7" s="70">
        <v>983.1333333333331</v>
      </c>
      <c r="G7" s="66"/>
    </row>
    <row r="8" spans="2:7">
      <c r="B8" s="68" t="s">
        <v>86</v>
      </c>
      <c r="C8" s="69">
        <f>+SUM(D8:F8)</f>
        <v>1006.5333333333333</v>
      </c>
      <c r="D8" s="69">
        <v>706</v>
      </c>
      <c r="E8" s="69">
        <v>205</v>
      </c>
      <c r="F8" s="70">
        <v>95.533333333333289</v>
      </c>
      <c r="G8" s="66"/>
    </row>
    <row r="9" spans="2:7" ht="15.75" thickBot="1">
      <c r="B9" s="71" t="s">
        <v>87</v>
      </c>
      <c r="C9" s="72">
        <f>+SUM(D9:F9)</f>
        <v>248.1333333333333</v>
      </c>
      <c r="D9" s="72">
        <v>165</v>
      </c>
      <c r="E9" s="72">
        <v>57</v>
      </c>
      <c r="F9" s="73">
        <v>26.13333333333329</v>
      </c>
      <c r="G9" s="66"/>
    </row>
    <row r="10" spans="2:7" ht="8.25" customHeight="1"/>
    <row r="11" spans="2:7" ht="22.5" customHeight="1">
      <c r="B11" s="628" t="s">
        <v>82</v>
      </c>
      <c r="C11" s="628"/>
      <c r="D11" s="628"/>
      <c r="E11" s="628"/>
      <c r="F11" s="628"/>
    </row>
    <row r="12" spans="2:7">
      <c r="B12" s="75"/>
    </row>
    <row r="13" spans="2:7">
      <c r="B13" s="75"/>
    </row>
    <row r="14" spans="2:7" ht="24.75">
      <c r="B14" s="77"/>
      <c r="C14" s="147" t="s">
        <v>9</v>
      </c>
      <c r="D14" s="220" t="s">
        <v>292</v>
      </c>
      <c r="E14" s="220" t="s">
        <v>293</v>
      </c>
      <c r="F14" s="235" t="s">
        <v>294</v>
      </c>
    </row>
    <row r="15" spans="2:7">
      <c r="B15" s="81" t="s">
        <v>85</v>
      </c>
      <c r="C15" s="84">
        <f>+C7/$C$6</f>
        <v>0.82172459196529224</v>
      </c>
      <c r="D15" s="84">
        <f>+D7/$D$6</f>
        <v>0.76163108921729616</v>
      </c>
      <c r="E15" s="84">
        <f>+E7/$E$6</f>
        <v>0.88503729706011414</v>
      </c>
      <c r="F15" s="84">
        <f>+F7/$F$6</f>
        <v>0.8898744870866524</v>
      </c>
    </row>
    <row r="16" spans="2:7">
      <c r="B16" s="81" t="s">
        <v>86</v>
      </c>
      <c r="C16" s="84">
        <f>+C8/$C$6</f>
        <v>0.14301817802911895</v>
      </c>
      <c r="D16" s="84">
        <f>+D8/$D$6</f>
        <v>0.19321291735084839</v>
      </c>
      <c r="E16" s="84">
        <f>+E8/$E$6</f>
        <v>8.9951733216322952E-2</v>
      </c>
      <c r="F16" s="84">
        <f>+F8/$F$6</f>
        <v>8.6471156167028718E-2</v>
      </c>
    </row>
    <row r="17" spans="2:14">
      <c r="B17" s="81" t="s">
        <v>87</v>
      </c>
      <c r="C17" s="84">
        <f>+C9/$C$6</f>
        <v>3.5257230005588863E-2</v>
      </c>
      <c r="D17" s="84">
        <f>+D9/$D$6</f>
        <v>4.5155993431855501E-2</v>
      </c>
      <c r="E17" s="84">
        <f>+E9/$E$6</f>
        <v>2.5010969723562967E-2</v>
      </c>
      <c r="F17" s="84">
        <f>+F9/$F$6</f>
        <v>2.3654356746319063E-2</v>
      </c>
    </row>
    <row r="21" spans="2:14" ht="8.25" customHeight="1"/>
    <row r="22" spans="2:14" ht="23.25" customHeight="1">
      <c r="I22" s="628" t="s">
        <v>82</v>
      </c>
      <c r="J22" s="628"/>
      <c r="K22" s="628"/>
      <c r="L22" s="628"/>
      <c r="M22" s="628"/>
      <c r="N22" s="628"/>
    </row>
    <row r="37" spans="2:6" ht="24.75" customHeight="1">
      <c r="B37" s="618" t="s">
        <v>82</v>
      </c>
      <c r="C37" s="618"/>
      <c r="D37" s="618"/>
      <c r="E37" s="618"/>
      <c r="F37" s="618"/>
    </row>
  </sheetData>
  <mergeCells count="8">
    <mergeCell ref="I22:N22"/>
    <mergeCell ref="B37:F37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B1:N73"/>
  <sheetViews>
    <sheetView showGridLines="0" topLeftCell="A13" workbookViewId="0">
      <selection activeCell="F29" sqref="F29"/>
    </sheetView>
  </sheetViews>
  <sheetFormatPr baseColWidth="10" defaultRowHeight="15"/>
  <cols>
    <col min="2" max="2" width="17.85546875" style="53" customWidth="1"/>
    <col min="3" max="3" width="13" style="53" customWidth="1"/>
    <col min="4" max="6" width="13.5703125" customWidth="1"/>
  </cols>
  <sheetData>
    <row r="1" spans="2:8">
      <c r="B1" s="615" t="s">
        <v>452</v>
      </c>
      <c r="C1" s="615"/>
      <c r="D1" s="615"/>
      <c r="E1" s="615"/>
      <c r="F1" s="615"/>
    </row>
    <row r="2" spans="2:8">
      <c r="B2" s="619" t="s">
        <v>299</v>
      </c>
      <c r="C2" s="619"/>
      <c r="D2" s="619"/>
      <c r="E2" s="619"/>
      <c r="F2" s="619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774" t="s">
        <v>89</v>
      </c>
      <c r="C4" s="776" t="s">
        <v>9</v>
      </c>
      <c r="D4" s="770" t="s">
        <v>6</v>
      </c>
      <c r="E4" s="770"/>
      <c r="F4" s="773"/>
      <c r="H4" s="102"/>
    </row>
    <row r="5" spans="2:8" ht="15.75" thickBot="1">
      <c r="B5" s="775"/>
      <c r="C5" s="777"/>
      <c r="D5" s="352" t="s">
        <v>292</v>
      </c>
      <c r="E5" s="353" t="s">
        <v>293</v>
      </c>
      <c r="F5" s="352" t="s">
        <v>294</v>
      </c>
      <c r="H5" s="102"/>
    </row>
    <row r="6" spans="2:8" ht="16.5" customHeight="1">
      <c r="B6" s="67" t="s">
        <v>9</v>
      </c>
      <c r="C6" s="103">
        <f t="shared" ref="C6:C16" si="0">+SUM(D6:F6)</f>
        <v>7038.4000000000005</v>
      </c>
      <c r="D6" s="103">
        <f>+SUM(D7:D17)</f>
        <v>3654.4000000000005</v>
      </c>
      <c r="E6" s="103">
        <f t="shared" ref="E6:F6" si="1">+SUM(E7:E17)</f>
        <v>2279.1999999999998</v>
      </c>
      <c r="F6" s="104">
        <f t="shared" si="1"/>
        <v>1104.8</v>
      </c>
      <c r="H6" s="102"/>
    </row>
    <row r="7" spans="2:8" ht="18.75" customHeight="1">
      <c r="B7" s="68" t="s">
        <v>90</v>
      </c>
      <c r="C7" s="106">
        <f t="shared" si="0"/>
        <v>4585</v>
      </c>
      <c r="D7" s="106">
        <v>2307</v>
      </c>
      <c r="E7" s="106">
        <v>1536</v>
      </c>
      <c r="F7" s="107">
        <v>742</v>
      </c>
      <c r="H7" s="102"/>
    </row>
    <row r="8" spans="2:8" ht="18.75" customHeight="1">
      <c r="B8" s="68" t="s">
        <v>91</v>
      </c>
      <c r="C8" s="106">
        <f t="shared" si="0"/>
        <v>1315</v>
      </c>
      <c r="D8" s="106">
        <v>677</v>
      </c>
      <c r="E8" s="106">
        <v>437</v>
      </c>
      <c r="F8" s="107">
        <v>201</v>
      </c>
      <c r="H8" s="102"/>
    </row>
    <row r="9" spans="2:8" ht="18.75" customHeight="1">
      <c r="B9" s="68" t="s">
        <v>92</v>
      </c>
      <c r="C9" s="106">
        <f t="shared" si="0"/>
        <v>689</v>
      </c>
      <c r="D9" s="106">
        <v>432</v>
      </c>
      <c r="E9" s="106">
        <v>160</v>
      </c>
      <c r="F9" s="107">
        <v>97</v>
      </c>
      <c r="H9" s="102"/>
    </row>
    <row r="10" spans="2:8" ht="18.75" customHeight="1">
      <c r="B10" s="68" t="s">
        <v>93</v>
      </c>
      <c r="C10" s="106">
        <f t="shared" si="0"/>
        <v>85</v>
      </c>
      <c r="D10" s="106">
        <v>43</v>
      </c>
      <c r="E10" s="106">
        <v>33</v>
      </c>
      <c r="F10" s="107">
        <v>9</v>
      </c>
      <c r="H10" s="102"/>
    </row>
    <row r="11" spans="2:8" ht="18.75" customHeight="1">
      <c r="B11" s="68" t="s">
        <v>94</v>
      </c>
      <c r="C11" s="106">
        <f t="shared" si="0"/>
        <v>62</v>
      </c>
      <c r="D11" s="106">
        <v>43</v>
      </c>
      <c r="E11" s="106">
        <v>14</v>
      </c>
      <c r="F11" s="107">
        <v>5</v>
      </c>
      <c r="H11" s="102"/>
    </row>
    <row r="12" spans="2:8" ht="18.75" customHeight="1">
      <c r="B12" s="68" t="s">
        <v>95</v>
      </c>
      <c r="C12" s="106">
        <f t="shared" si="0"/>
        <v>102</v>
      </c>
      <c r="D12" s="106">
        <v>52</v>
      </c>
      <c r="E12" s="106">
        <v>26</v>
      </c>
      <c r="F12" s="107">
        <v>24</v>
      </c>
      <c r="H12" s="102"/>
    </row>
    <row r="13" spans="2:8" ht="18.75" customHeight="1">
      <c r="B13" s="68" t="s">
        <v>96</v>
      </c>
      <c r="C13" s="106">
        <f t="shared" si="0"/>
        <v>26</v>
      </c>
      <c r="D13" s="106">
        <v>21</v>
      </c>
      <c r="E13" s="106">
        <v>5</v>
      </c>
      <c r="F13" s="107">
        <v>0</v>
      </c>
      <c r="H13" s="102"/>
    </row>
    <row r="14" spans="2:8" ht="18.75" customHeight="1">
      <c r="B14" s="68" t="s">
        <v>97</v>
      </c>
      <c r="C14" s="106">
        <f t="shared" si="0"/>
        <v>6</v>
      </c>
      <c r="D14" s="106">
        <v>5</v>
      </c>
      <c r="E14" s="106">
        <v>1</v>
      </c>
      <c r="F14" s="107">
        <v>0</v>
      </c>
      <c r="H14" s="102"/>
    </row>
    <row r="15" spans="2:8" ht="18.75" customHeight="1">
      <c r="B15" s="68" t="s">
        <v>98</v>
      </c>
      <c r="C15" s="106">
        <f t="shared" si="0"/>
        <v>1</v>
      </c>
      <c r="D15" s="106">
        <v>1</v>
      </c>
      <c r="E15" s="106">
        <v>0</v>
      </c>
      <c r="F15" s="107">
        <v>0</v>
      </c>
      <c r="H15" s="102"/>
    </row>
    <row r="16" spans="2:8" ht="18.75" customHeight="1">
      <c r="B16" s="68" t="s">
        <v>99</v>
      </c>
      <c r="C16" s="106">
        <f t="shared" si="0"/>
        <v>9</v>
      </c>
      <c r="D16" s="106">
        <v>3</v>
      </c>
      <c r="E16" s="106">
        <v>5</v>
      </c>
      <c r="F16" s="107">
        <v>1</v>
      </c>
      <c r="H16" s="102"/>
    </row>
    <row r="17" spans="2:14" ht="15.75" thickBot="1">
      <c r="B17" s="71" t="s">
        <v>81</v>
      </c>
      <c r="C17" s="109">
        <v>158.40000000000055</v>
      </c>
      <c r="D17" s="109">
        <v>70.400000000000546</v>
      </c>
      <c r="E17" s="109">
        <v>62.199999999999818</v>
      </c>
      <c r="F17" s="110">
        <v>25.799999999999955</v>
      </c>
      <c r="H17" s="102"/>
    </row>
    <row r="18" spans="2:14" ht="9" customHeight="1">
      <c r="H18" s="102"/>
    </row>
    <row r="19" spans="2:14" ht="24.75" customHeight="1">
      <c r="B19" s="618" t="s">
        <v>82</v>
      </c>
      <c r="C19" s="618"/>
      <c r="D19" s="618"/>
      <c r="E19" s="618"/>
      <c r="F19" s="618"/>
    </row>
    <row r="22" spans="2:14" ht="15.75" thickBot="1"/>
    <row r="23" spans="2:14">
      <c r="B23" s="629" t="s">
        <v>89</v>
      </c>
      <c r="C23" s="631" t="s">
        <v>9</v>
      </c>
    </row>
    <row r="24" spans="2:14">
      <c r="B24" s="630"/>
      <c r="C24" s="632"/>
    </row>
    <row r="25" spans="2:14">
      <c r="B25" s="111" t="s">
        <v>9</v>
      </c>
      <c r="C25" s="112">
        <v>1</v>
      </c>
    </row>
    <row r="26" spans="2:14">
      <c r="B26" s="113" t="s">
        <v>81</v>
      </c>
      <c r="C26" s="114">
        <v>2.2505114798817991E-2</v>
      </c>
    </row>
    <row r="27" spans="2:14">
      <c r="B27" s="113" t="s">
        <v>99</v>
      </c>
      <c r="C27" s="114">
        <v>1.2786997044782905E-3</v>
      </c>
    </row>
    <row r="28" spans="2:14">
      <c r="B28" s="113" t="s">
        <v>98</v>
      </c>
      <c r="C28" s="114">
        <v>1.4207774494203227E-4</v>
      </c>
    </row>
    <row r="29" spans="2:14">
      <c r="B29" s="113" t="s">
        <v>97</v>
      </c>
      <c r="C29" s="114">
        <v>8.5246646965219362E-4</v>
      </c>
    </row>
    <row r="30" spans="2:14">
      <c r="B30" s="113" t="s">
        <v>96</v>
      </c>
      <c r="C30" s="114">
        <v>3.6940213684928391E-3</v>
      </c>
    </row>
    <row r="31" spans="2:14" ht="17.25" customHeight="1">
      <c r="B31" s="113" t="s">
        <v>95</v>
      </c>
      <c r="C31" s="114">
        <v>1.4491929984087291E-2</v>
      </c>
      <c r="I31" s="618" t="s">
        <v>82</v>
      </c>
      <c r="J31" s="618"/>
      <c r="K31" s="618"/>
      <c r="L31" s="618"/>
      <c r="M31" s="618"/>
      <c r="N31" s="618"/>
    </row>
    <row r="32" spans="2:14">
      <c r="B32" s="113" t="s">
        <v>94</v>
      </c>
      <c r="C32" s="114">
        <v>8.8088201864060002E-3</v>
      </c>
    </row>
    <row r="33" spans="2:3">
      <c r="B33" s="113" t="s">
        <v>93</v>
      </c>
      <c r="C33" s="114">
        <v>1.2076608320072743E-2</v>
      </c>
    </row>
    <row r="34" spans="2:3">
      <c r="B34" s="113" t="s">
        <v>92</v>
      </c>
      <c r="C34" s="114">
        <v>9.7891566265060237E-2</v>
      </c>
    </row>
    <row r="35" spans="2:3">
      <c r="B35" s="113" t="s">
        <v>91</v>
      </c>
      <c r="C35" s="114">
        <v>0.18683223459877243</v>
      </c>
    </row>
    <row r="36" spans="2:3">
      <c r="B36" s="113" t="s">
        <v>90</v>
      </c>
      <c r="C36" s="114">
        <v>0.65142646055921793</v>
      </c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9">
      <c r="B49"/>
      <c r="C49"/>
    </row>
    <row r="50" spans="2:9">
      <c r="B50"/>
      <c r="C50"/>
    </row>
    <row r="51" spans="2:9">
      <c r="B51"/>
      <c r="C51"/>
      <c r="I51" s="75"/>
    </row>
    <row r="52" spans="2:9">
      <c r="B52"/>
      <c r="C52"/>
    </row>
    <row r="53" spans="2:9">
      <c r="B53"/>
      <c r="C53"/>
    </row>
    <row r="54" spans="2:9">
      <c r="B54"/>
      <c r="C54"/>
    </row>
    <row r="55" spans="2:9">
      <c r="B55"/>
      <c r="C55"/>
    </row>
    <row r="56" spans="2:9">
      <c r="B56"/>
      <c r="C56"/>
    </row>
    <row r="57" spans="2:9">
      <c r="B57"/>
      <c r="C57"/>
    </row>
    <row r="58" spans="2:9">
      <c r="B58"/>
      <c r="C58"/>
    </row>
    <row r="59" spans="2:9">
      <c r="B59"/>
      <c r="C59"/>
    </row>
    <row r="60" spans="2:9">
      <c r="B60"/>
      <c r="C60"/>
    </row>
    <row r="61" spans="2:9">
      <c r="B61"/>
      <c r="C61"/>
    </row>
    <row r="62" spans="2:9">
      <c r="B62"/>
      <c r="C62"/>
    </row>
    <row r="63" spans="2:9">
      <c r="B63"/>
      <c r="C63"/>
    </row>
    <row r="64" spans="2:9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</sheetData>
  <mergeCells count="10">
    <mergeCell ref="I31:N31"/>
    <mergeCell ref="B1:F1"/>
    <mergeCell ref="B2:F2"/>
    <mergeCell ref="B3:G3"/>
    <mergeCell ref="B4:B5"/>
    <mergeCell ref="C4:C5"/>
    <mergeCell ref="D4:F4"/>
    <mergeCell ref="B19:F19"/>
    <mergeCell ref="B23:B24"/>
    <mergeCell ref="C23:C24"/>
  </mergeCells>
  <pageMargins left="0.7" right="0.7" top="0.75" bottom="0.75" header="0.3" footer="0.3"/>
  <pageSetup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E8:F13"/>
  <sheetViews>
    <sheetView workbookViewId="0">
      <selection activeCell="F8" sqref="F8"/>
    </sheetView>
  </sheetViews>
  <sheetFormatPr baseColWidth="10" defaultRowHeight="15"/>
  <cols>
    <col min="1" max="16384" width="11.42578125" style="1"/>
  </cols>
  <sheetData>
    <row r="8" spans="5:6" ht="59.25">
      <c r="F8" s="123" t="s">
        <v>301</v>
      </c>
    </row>
    <row r="9" spans="5:6" ht="18">
      <c r="E9" s="261">
        <v>1</v>
      </c>
      <c r="F9" s="261" t="s">
        <v>302</v>
      </c>
    </row>
    <row r="10" spans="5:6" ht="18">
      <c r="E10" s="261">
        <v>2</v>
      </c>
      <c r="F10" s="261" t="s">
        <v>303</v>
      </c>
    </row>
    <row r="11" spans="5:6" ht="18">
      <c r="E11" s="261">
        <v>3</v>
      </c>
      <c r="F11" s="261" t="s">
        <v>304</v>
      </c>
    </row>
    <row r="12" spans="5:6" ht="18">
      <c r="E12" s="261">
        <v>4</v>
      </c>
      <c r="F12" s="261" t="s">
        <v>305</v>
      </c>
    </row>
    <row r="13" spans="5:6" ht="18">
      <c r="E13" s="261"/>
      <c r="F13" s="261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9:L10"/>
  <sheetViews>
    <sheetView workbookViewId="0">
      <selection activeCell="F9" sqref="F9:L10"/>
    </sheetView>
  </sheetViews>
  <sheetFormatPr baseColWidth="10" defaultRowHeight="15"/>
  <cols>
    <col min="1" max="16384" width="11.42578125" style="1"/>
  </cols>
  <sheetData>
    <row r="9" spans="6:12" ht="59.25">
      <c r="F9" s="613" t="s">
        <v>4</v>
      </c>
      <c r="G9" s="613"/>
      <c r="H9" s="613"/>
      <c r="I9" s="613"/>
      <c r="J9" s="613"/>
      <c r="K9" s="613"/>
      <c r="L9" s="613"/>
    </row>
    <row r="10" spans="6:12" ht="61.5">
      <c r="F10" s="8"/>
      <c r="G10" s="614" t="s">
        <v>302</v>
      </c>
      <c r="H10" s="614"/>
      <c r="I10" s="614"/>
      <c r="J10" s="614"/>
      <c r="K10" s="614"/>
      <c r="L10" s="8"/>
    </row>
  </sheetData>
  <mergeCells count="2">
    <mergeCell ref="F9:L9"/>
    <mergeCell ref="G10:K10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B2:H21"/>
  <sheetViews>
    <sheetView showGridLines="0" workbookViewId="0">
      <selection activeCell="B2" sqref="B2:D2"/>
    </sheetView>
  </sheetViews>
  <sheetFormatPr baseColWidth="10" defaultRowHeight="15"/>
  <cols>
    <col min="2" max="2" width="25.140625" customWidth="1"/>
    <col min="3" max="4" width="18.7109375" customWidth="1"/>
  </cols>
  <sheetData>
    <row r="2" spans="2:5">
      <c r="B2" s="615" t="s">
        <v>453</v>
      </c>
      <c r="C2" s="615"/>
      <c r="D2" s="615"/>
    </row>
    <row r="3" spans="2:5">
      <c r="B3" s="619" t="s">
        <v>306</v>
      </c>
      <c r="C3" s="619"/>
      <c r="D3" s="619"/>
    </row>
    <row r="4" spans="2:5" ht="15.75" thickBot="1">
      <c r="B4" s="9"/>
      <c r="C4" s="9"/>
      <c r="D4" s="9"/>
      <c r="E4" s="10"/>
    </row>
    <row r="5" spans="2:5" ht="15.75" thickBot="1">
      <c r="B5" s="358" t="s">
        <v>6</v>
      </c>
      <c r="C5" s="359" t="s">
        <v>7</v>
      </c>
      <c r="D5" s="360" t="s">
        <v>8</v>
      </c>
      <c r="E5" s="10"/>
    </row>
    <row r="6" spans="2:5" ht="19.5" customHeight="1">
      <c r="B6" s="361" t="s">
        <v>9</v>
      </c>
      <c r="C6" s="362">
        <f>+SUM(C7:C16)</f>
        <v>7433</v>
      </c>
      <c r="D6" s="363">
        <f>+C6/$C$6</f>
        <v>1</v>
      </c>
      <c r="E6" s="10"/>
    </row>
    <row r="7" spans="2:5" ht="19.5" customHeight="1">
      <c r="B7" s="332" t="s">
        <v>302</v>
      </c>
      <c r="C7" s="364">
        <v>4387</v>
      </c>
      <c r="D7" s="365">
        <f t="shared" ref="D7:D16" si="0">+C7/$C$6</f>
        <v>0.59020583882685318</v>
      </c>
      <c r="E7" s="10"/>
    </row>
    <row r="8" spans="2:5" ht="19.5" customHeight="1">
      <c r="B8" s="332" t="s">
        <v>307</v>
      </c>
      <c r="C8" s="364">
        <v>806</v>
      </c>
      <c r="D8" s="365">
        <f t="shared" si="0"/>
        <v>0.10843535584555361</v>
      </c>
      <c r="E8" s="10"/>
    </row>
    <row r="9" spans="2:5" ht="19.5" customHeight="1">
      <c r="B9" s="332" t="s">
        <v>308</v>
      </c>
      <c r="C9" s="364">
        <v>524</v>
      </c>
      <c r="D9" s="365">
        <f t="shared" si="0"/>
        <v>7.0496434817704831E-2</v>
      </c>
      <c r="E9" s="10"/>
    </row>
    <row r="10" spans="2:5" ht="19.5" customHeight="1">
      <c r="B10" s="332" t="s">
        <v>309</v>
      </c>
      <c r="C10" s="364">
        <v>411</v>
      </c>
      <c r="D10" s="365">
        <f t="shared" si="0"/>
        <v>5.5293959370375352E-2</v>
      </c>
      <c r="E10" s="10"/>
    </row>
    <row r="11" spans="2:5" ht="19.5" customHeight="1">
      <c r="B11" s="332" t="s">
        <v>310</v>
      </c>
      <c r="C11" s="364">
        <v>396</v>
      </c>
      <c r="D11" s="365">
        <f t="shared" si="0"/>
        <v>5.3275931656128074E-2</v>
      </c>
      <c r="E11" s="10"/>
    </row>
    <row r="12" spans="2:5" ht="19.5" customHeight="1">
      <c r="B12" s="332" t="s">
        <v>311</v>
      </c>
      <c r="C12" s="364">
        <v>298</v>
      </c>
      <c r="D12" s="365">
        <f t="shared" si="0"/>
        <v>4.0091483923045873E-2</v>
      </c>
      <c r="E12" s="10"/>
    </row>
    <row r="13" spans="2:5" ht="19.5" customHeight="1">
      <c r="B13" s="332" t="s">
        <v>312</v>
      </c>
      <c r="C13" s="364">
        <v>239</v>
      </c>
      <c r="D13" s="365">
        <f t="shared" si="0"/>
        <v>3.2153908247006591E-2</v>
      </c>
      <c r="E13" s="10"/>
    </row>
    <row r="14" spans="2:5" ht="19.5" customHeight="1">
      <c r="B14" s="332" t="s">
        <v>313</v>
      </c>
      <c r="C14" s="364">
        <v>231</v>
      </c>
      <c r="D14" s="365">
        <f t="shared" si="0"/>
        <v>3.1077626799408044E-2</v>
      </c>
      <c r="E14" s="10"/>
    </row>
    <row r="15" spans="2:5" ht="19.5" customHeight="1">
      <c r="B15" s="332" t="s">
        <v>314</v>
      </c>
      <c r="C15" s="364">
        <v>105</v>
      </c>
      <c r="D15" s="365">
        <f t="shared" si="0"/>
        <v>1.412619399973093E-2</v>
      </c>
      <c r="E15" s="10"/>
    </row>
    <row r="16" spans="2:5" ht="19.5" customHeight="1" thickBot="1">
      <c r="B16" s="334" t="s">
        <v>315</v>
      </c>
      <c r="C16" s="366">
        <v>36</v>
      </c>
      <c r="D16" s="367">
        <f t="shared" si="0"/>
        <v>4.8432665141934618E-3</v>
      </c>
    </row>
    <row r="20" spans="2:8">
      <c r="B20" s="615" t="s">
        <v>456</v>
      </c>
      <c r="C20" s="615"/>
      <c r="D20" s="615"/>
      <c r="E20" s="615"/>
      <c r="F20" s="615"/>
      <c r="G20" s="615"/>
    </row>
    <row r="21" spans="2:8">
      <c r="B21" s="619" t="s">
        <v>306</v>
      </c>
      <c r="C21" s="619"/>
      <c r="D21" s="619"/>
      <c r="E21" s="619"/>
      <c r="F21" s="619"/>
      <c r="G21" s="619"/>
      <c r="H21" s="619"/>
    </row>
  </sheetData>
  <mergeCells count="4">
    <mergeCell ref="B2:D2"/>
    <mergeCell ref="B3:D3"/>
    <mergeCell ref="B20:G20"/>
    <mergeCell ref="B21:H21"/>
  </mergeCells>
  <pageMargins left="0.7" right="0.7" top="0.75" bottom="0.75" header="0.3" footer="0.3"/>
  <pageSetup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>
  <dimension ref="B1:V65"/>
  <sheetViews>
    <sheetView showGridLines="0" topLeftCell="G1" zoomScale="90" zoomScaleNormal="90" workbookViewId="0">
      <selection activeCell="B2" sqref="B2:M2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4" max="13" width="12.42578125" customWidth="1"/>
    <col min="15" max="15" width="18.28515625" customWidth="1"/>
  </cols>
  <sheetData>
    <row r="1" spans="2:16">
      <c r="B1" s="615" t="s">
        <v>455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443"/>
    </row>
    <row r="2" spans="2:16">
      <c r="B2" s="619" t="s">
        <v>316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445"/>
    </row>
    <row r="3" spans="2:16" ht="15.75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2:16" ht="15.75" thickBot="1">
      <c r="B4" s="780" t="s">
        <v>16</v>
      </c>
      <c r="C4" s="782" t="s">
        <v>9</v>
      </c>
      <c r="D4" s="784" t="s">
        <v>6</v>
      </c>
      <c r="E4" s="785"/>
      <c r="F4" s="785"/>
      <c r="G4" s="785"/>
      <c r="H4" s="785"/>
      <c r="I4" s="785"/>
      <c r="J4" s="785"/>
      <c r="K4" s="785"/>
      <c r="L4" s="785"/>
      <c r="M4" s="786"/>
      <c r="O4" s="39"/>
    </row>
    <row r="5" spans="2:16" ht="24.75" thickBot="1">
      <c r="B5" s="781"/>
      <c r="C5" s="783"/>
      <c r="D5" s="368" t="s">
        <v>302</v>
      </c>
      <c r="E5" s="368" t="s">
        <v>311</v>
      </c>
      <c r="F5" s="368" t="s">
        <v>310</v>
      </c>
      <c r="G5" s="368" t="s">
        <v>308</v>
      </c>
      <c r="H5" s="368" t="s">
        <v>313</v>
      </c>
      <c r="I5" s="368" t="s">
        <v>307</v>
      </c>
      <c r="J5" s="368" t="s">
        <v>312</v>
      </c>
      <c r="K5" s="368" t="s">
        <v>309</v>
      </c>
      <c r="L5" s="368" t="s">
        <v>315</v>
      </c>
      <c r="M5" s="369" t="s">
        <v>314</v>
      </c>
      <c r="O5" s="39"/>
    </row>
    <row r="6" spans="2:16" ht="18.75" customHeight="1">
      <c r="B6" s="41" t="s">
        <v>9</v>
      </c>
      <c r="C6" s="139">
        <f>+SUM(C7:C62)</f>
        <v>7432.75</v>
      </c>
      <c r="D6" s="139">
        <f t="shared" ref="D6:M6" si="0">+SUM(D7:D62)</f>
        <v>4386.75</v>
      </c>
      <c r="E6" s="139">
        <f t="shared" si="0"/>
        <v>298</v>
      </c>
      <c r="F6" s="139">
        <f t="shared" si="0"/>
        <v>396</v>
      </c>
      <c r="G6" s="139">
        <f t="shared" si="0"/>
        <v>524</v>
      </c>
      <c r="H6" s="139">
        <f t="shared" si="0"/>
        <v>231</v>
      </c>
      <c r="I6" s="139">
        <f t="shared" si="0"/>
        <v>806</v>
      </c>
      <c r="J6" s="139">
        <f t="shared" si="0"/>
        <v>239</v>
      </c>
      <c r="K6" s="139">
        <f t="shared" si="0"/>
        <v>411</v>
      </c>
      <c r="L6" s="139">
        <f t="shared" si="0"/>
        <v>36</v>
      </c>
      <c r="M6" s="140">
        <f t="shared" si="0"/>
        <v>105</v>
      </c>
      <c r="N6" s="44"/>
      <c r="O6" s="39"/>
    </row>
    <row r="7" spans="2:16">
      <c r="B7" s="45" t="s">
        <v>17</v>
      </c>
      <c r="C7" s="46">
        <f>+SUM(D7:M7)</f>
        <v>41</v>
      </c>
      <c r="D7" s="46">
        <v>27</v>
      </c>
      <c r="E7" s="46">
        <v>1</v>
      </c>
      <c r="F7" s="46">
        <v>3</v>
      </c>
      <c r="G7" s="46">
        <v>4</v>
      </c>
      <c r="H7" s="46">
        <v>1</v>
      </c>
      <c r="I7" s="46">
        <v>4</v>
      </c>
      <c r="J7" s="46">
        <v>0</v>
      </c>
      <c r="K7" s="46">
        <v>1</v>
      </c>
      <c r="L7" s="46">
        <v>0</v>
      </c>
      <c r="M7" s="47">
        <v>0</v>
      </c>
      <c r="N7" s="46"/>
      <c r="O7" s="39"/>
    </row>
    <row r="8" spans="2:16">
      <c r="B8" s="45" t="s">
        <v>135</v>
      </c>
      <c r="C8" s="46">
        <f t="shared" ref="C8:C61" si="1">+SUM(D8:M8)</f>
        <v>31</v>
      </c>
      <c r="D8" s="46">
        <v>15</v>
      </c>
      <c r="E8" s="46">
        <v>1</v>
      </c>
      <c r="F8" s="46">
        <v>0</v>
      </c>
      <c r="G8" s="46">
        <v>0</v>
      </c>
      <c r="H8" s="46">
        <v>1</v>
      </c>
      <c r="I8" s="46">
        <v>5</v>
      </c>
      <c r="J8" s="46">
        <v>4</v>
      </c>
      <c r="K8" s="46">
        <v>5</v>
      </c>
      <c r="L8" s="46">
        <v>0</v>
      </c>
      <c r="M8" s="47">
        <v>0</v>
      </c>
      <c r="N8" s="46"/>
      <c r="O8" s="48" t="s">
        <v>142</v>
      </c>
      <c r="P8" s="49">
        <v>1.4395748545289428E-2</v>
      </c>
    </row>
    <row r="9" spans="2:16">
      <c r="B9" s="45" t="s">
        <v>136</v>
      </c>
      <c r="C9" s="46">
        <f t="shared" si="1"/>
        <v>3</v>
      </c>
      <c r="D9" s="46">
        <v>1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2</v>
      </c>
      <c r="L9" s="46">
        <v>0</v>
      </c>
      <c r="M9" s="47">
        <v>0</v>
      </c>
      <c r="N9" s="46"/>
      <c r="O9" s="48" t="s">
        <v>23</v>
      </c>
      <c r="P9" s="49">
        <v>1.6817463253842792E-2</v>
      </c>
    </row>
    <row r="10" spans="2:16">
      <c r="B10" s="45" t="s">
        <v>22</v>
      </c>
      <c r="C10" s="46">
        <f t="shared" si="1"/>
        <v>7</v>
      </c>
      <c r="D10" s="46">
        <v>7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7">
        <v>0</v>
      </c>
      <c r="N10" s="46"/>
      <c r="O10" s="48" t="s">
        <v>75</v>
      </c>
      <c r="P10" s="49">
        <v>1.856647943224244E-2</v>
      </c>
    </row>
    <row r="11" spans="2:16">
      <c r="B11" s="45" t="s">
        <v>137</v>
      </c>
      <c r="C11" s="46">
        <f t="shared" si="1"/>
        <v>27</v>
      </c>
      <c r="D11" s="46">
        <v>22</v>
      </c>
      <c r="E11" s="46">
        <v>0</v>
      </c>
      <c r="F11" s="46">
        <v>1</v>
      </c>
      <c r="G11" s="46">
        <v>2</v>
      </c>
      <c r="H11" s="46">
        <v>2</v>
      </c>
      <c r="I11" s="46">
        <v>0</v>
      </c>
      <c r="J11" s="46">
        <v>0</v>
      </c>
      <c r="K11" s="46">
        <v>0</v>
      </c>
      <c r="L11" s="46">
        <v>0</v>
      </c>
      <c r="M11" s="47">
        <v>0</v>
      </c>
      <c r="N11" s="46"/>
      <c r="O11" s="48" t="s">
        <v>25</v>
      </c>
      <c r="P11" s="49">
        <v>2.0584575022703576E-2</v>
      </c>
    </row>
    <row r="12" spans="2:16">
      <c r="B12" s="45" t="s">
        <v>138</v>
      </c>
      <c r="C12" s="46">
        <f t="shared" si="1"/>
        <v>1</v>
      </c>
      <c r="D12" s="46">
        <v>1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7">
        <v>0</v>
      </c>
      <c r="N12" s="46"/>
      <c r="O12" s="48" t="s">
        <v>27</v>
      </c>
      <c r="P12" s="49">
        <v>3.5383942686085232E-2</v>
      </c>
    </row>
    <row r="13" spans="2:16" ht="24">
      <c r="B13" s="45" t="s">
        <v>196</v>
      </c>
      <c r="C13" s="46">
        <f t="shared" si="1"/>
        <v>1</v>
      </c>
      <c r="D13" s="46">
        <v>0</v>
      </c>
      <c r="E13" s="46">
        <v>0</v>
      </c>
      <c r="F13" s="46">
        <v>0</v>
      </c>
      <c r="G13" s="46">
        <v>1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7">
        <v>0</v>
      </c>
      <c r="N13" s="46"/>
      <c r="O13" s="48" t="s">
        <v>29</v>
      </c>
      <c r="P13" s="49">
        <v>4.2380007399683832E-2</v>
      </c>
    </row>
    <row r="14" spans="2:16">
      <c r="B14" s="45" t="s">
        <v>30</v>
      </c>
      <c r="C14" s="46">
        <f t="shared" si="1"/>
        <v>5</v>
      </c>
      <c r="D14" s="46">
        <v>4</v>
      </c>
      <c r="E14" s="46">
        <v>0</v>
      </c>
      <c r="F14" s="46">
        <v>0</v>
      </c>
      <c r="G14" s="46">
        <v>0</v>
      </c>
      <c r="H14" s="46">
        <v>0</v>
      </c>
      <c r="I14" s="46">
        <v>1</v>
      </c>
      <c r="J14" s="46">
        <v>0</v>
      </c>
      <c r="K14" s="46">
        <v>0</v>
      </c>
      <c r="L14" s="46">
        <v>0</v>
      </c>
      <c r="M14" s="47">
        <v>0</v>
      </c>
      <c r="N14" s="46"/>
      <c r="O14" s="48" t="s">
        <v>31</v>
      </c>
      <c r="P14" s="49">
        <v>8.099290303050688E-2</v>
      </c>
    </row>
    <row r="15" spans="2:16">
      <c r="B15" s="45" t="s">
        <v>32</v>
      </c>
      <c r="C15" s="46">
        <f t="shared" si="1"/>
        <v>1</v>
      </c>
      <c r="D15" s="46">
        <v>1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7">
        <v>0</v>
      </c>
      <c r="N15" s="46"/>
      <c r="O15" s="48" t="s">
        <v>33</v>
      </c>
      <c r="P15" s="49">
        <v>0.10251925599542565</v>
      </c>
    </row>
    <row r="16" spans="2:16">
      <c r="B16" s="45" t="s">
        <v>36</v>
      </c>
      <c r="C16" s="46">
        <f t="shared" si="1"/>
        <v>6</v>
      </c>
      <c r="D16" s="46">
        <v>5</v>
      </c>
      <c r="E16" s="46">
        <v>0</v>
      </c>
      <c r="F16" s="46">
        <v>0</v>
      </c>
      <c r="G16" s="46">
        <v>0</v>
      </c>
      <c r="H16" s="46">
        <v>0</v>
      </c>
      <c r="I16" s="46">
        <v>1</v>
      </c>
      <c r="J16" s="46">
        <v>0</v>
      </c>
      <c r="K16" s="46">
        <v>0</v>
      </c>
      <c r="L16" s="46">
        <v>0</v>
      </c>
      <c r="M16" s="47">
        <v>0</v>
      </c>
      <c r="N16" s="46"/>
      <c r="O16" s="48" t="s">
        <v>35</v>
      </c>
      <c r="P16" s="49">
        <v>0.11489690895025394</v>
      </c>
    </row>
    <row r="17" spans="2:16">
      <c r="B17" s="45" t="s">
        <v>140</v>
      </c>
      <c r="C17" s="46">
        <f t="shared" si="1"/>
        <v>53</v>
      </c>
      <c r="D17" s="46">
        <v>40</v>
      </c>
      <c r="E17" s="46">
        <v>1</v>
      </c>
      <c r="F17" s="46">
        <v>3</v>
      </c>
      <c r="G17" s="46">
        <v>5</v>
      </c>
      <c r="H17" s="46">
        <v>1</v>
      </c>
      <c r="I17" s="46">
        <v>2</v>
      </c>
      <c r="J17" s="46">
        <v>0</v>
      </c>
      <c r="K17" s="46">
        <v>1</v>
      </c>
      <c r="L17" s="46">
        <v>0</v>
      </c>
      <c r="M17" s="47">
        <v>0</v>
      </c>
      <c r="N17" s="46"/>
      <c r="O17" s="48" t="s">
        <v>37</v>
      </c>
      <c r="P17" s="49">
        <v>0.41492045339880934</v>
      </c>
    </row>
    <row r="18" spans="2:16">
      <c r="B18" s="45" t="s">
        <v>40</v>
      </c>
      <c r="C18" s="46">
        <f t="shared" si="1"/>
        <v>2</v>
      </c>
      <c r="D18" s="46">
        <v>2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7">
        <v>0</v>
      </c>
      <c r="N18" s="46"/>
      <c r="O18" s="39"/>
    </row>
    <row r="19" spans="2:16">
      <c r="B19" s="45" t="s">
        <v>41</v>
      </c>
      <c r="C19" s="46">
        <f t="shared" si="1"/>
        <v>1</v>
      </c>
      <c r="D19" s="46">
        <v>1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7">
        <v>0</v>
      </c>
      <c r="N19" s="46"/>
      <c r="O19" s="39"/>
    </row>
    <row r="20" spans="2:16">
      <c r="B20" s="45" t="s">
        <v>44</v>
      </c>
      <c r="C20" s="46">
        <f t="shared" si="1"/>
        <v>28</v>
      </c>
      <c r="D20" s="46">
        <v>21</v>
      </c>
      <c r="E20" s="46">
        <v>0</v>
      </c>
      <c r="F20" s="46">
        <v>1</v>
      </c>
      <c r="G20" s="46">
        <v>1</v>
      </c>
      <c r="H20" s="46">
        <v>1</v>
      </c>
      <c r="I20" s="46">
        <v>1</v>
      </c>
      <c r="J20" s="46">
        <v>0</v>
      </c>
      <c r="K20" s="46">
        <v>2</v>
      </c>
      <c r="L20" s="46">
        <v>1</v>
      </c>
      <c r="M20" s="47">
        <v>0</v>
      </c>
      <c r="N20" s="46"/>
      <c r="O20" s="39"/>
    </row>
    <row r="21" spans="2:16">
      <c r="B21" s="45" t="s">
        <v>45</v>
      </c>
      <c r="C21" s="46">
        <f t="shared" si="1"/>
        <v>2</v>
      </c>
      <c r="D21" s="46">
        <v>1</v>
      </c>
      <c r="E21" s="46">
        <v>0</v>
      </c>
      <c r="F21" s="46">
        <v>0</v>
      </c>
      <c r="G21" s="46">
        <v>0</v>
      </c>
      <c r="H21" s="46">
        <v>1</v>
      </c>
      <c r="I21" s="46">
        <v>0</v>
      </c>
      <c r="J21" s="46">
        <v>0</v>
      </c>
      <c r="K21" s="46">
        <v>0</v>
      </c>
      <c r="L21" s="46">
        <v>0</v>
      </c>
      <c r="M21" s="47">
        <v>0</v>
      </c>
      <c r="N21" s="46"/>
      <c r="O21" s="39"/>
    </row>
    <row r="22" spans="2:16">
      <c r="B22" s="45" t="s">
        <v>46</v>
      </c>
      <c r="C22" s="46">
        <f t="shared" si="1"/>
        <v>15</v>
      </c>
      <c r="D22" s="46">
        <v>15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7">
        <v>0</v>
      </c>
      <c r="N22" s="46"/>
      <c r="O22" s="39"/>
    </row>
    <row r="23" spans="2:16">
      <c r="B23" s="45" t="s">
        <v>47</v>
      </c>
      <c r="C23" s="46">
        <f t="shared" si="1"/>
        <v>2</v>
      </c>
      <c r="D23" s="46">
        <v>2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7">
        <v>0</v>
      </c>
      <c r="N23" s="46"/>
      <c r="O23" s="39"/>
    </row>
    <row r="24" spans="2:16">
      <c r="B24" s="45" t="s">
        <v>48</v>
      </c>
      <c r="C24" s="46">
        <f t="shared" si="1"/>
        <v>7</v>
      </c>
      <c r="D24" s="46">
        <v>2</v>
      </c>
      <c r="E24" s="46">
        <v>0</v>
      </c>
      <c r="F24" s="46">
        <v>2</v>
      </c>
      <c r="G24" s="46">
        <v>1</v>
      </c>
      <c r="H24" s="46">
        <v>0</v>
      </c>
      <c r="I24" s="46">
        <v>2</v>
      </c>
      <c r="J24" s="46">
        <v>0</v>
      </c>
      <c r="K24" s="46">
        <v>0</v>
      </c>
      <c r="L24" s="46">
        <v>0</v>
      </c>
      <c r="M24" s="47">
        <v>0</v>
      </c>
      <c r="N24" s="46"/>
      <c r="O24" s="39"/>
    </row>
    <row r="25" spans="2:16">
      <c r="B25" s="45" t="s">
        <v>50</v>
      </c>
      <c r="C25" s="46">
        <f t="shared" si="1"/>
        <v>2</v>
      </c>
      <c r="D25" s="46">
        <v>1</v>
      </c>
      <c r="E25" s="46">
        <v>0</v>
      </c>
      <c r="F25" s="46">
        <v>1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7">
        <v>0</v>
      </c>
      <c r="N25" s="46"/>
      <c r="O25" s="39"/>
    </row>
    <row r="26" spans="2:16">
      <c r="B26" s="45" t="s">
        <v>51</v>
      </c>
      <c r="C26" s="46">
        <f t="shared" si="1"/>
        <v>2</v>
      </c>
      <c r="D26" s="46">
        <v>2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7">
        <v>0</v>
      </c>
      <c r="N26" s="46"/>
      <c r="O26" s="39"/>
    </row>
    <row r="27" spans="2:16" ht="24">
      <c r="B27" s="45" t="s">
        <v>317</v>
      </c>
      <c r="C27" s="46">
        <f t="shared" si="1"/>
        <v>315</v>
      </c>
      <c r="D27" s="46">
        <v>205</v>
      </c>
      <c r="E27" s="46">
        <v>17</v>
      </c>
      <c r="F27" s="46">
        <v>16</v>
      </c>
      <c r="G27" s="46">
        <v>19</v>
      </c>
      <c r="H27" s="46">
        <v>4</v>
      </c>
      <c r="I27" s="46">
        <v>29</v>
      </c>
      <c r="J27" s="46">
        <v>8</v>
      </c>
      <c r="K27" s="46">
        <v>15</v>
      </c>
      <c r="L27" s="46">
        <v>1</v>
      </c>
      <c r="M27" s="47">
        <v>1</v>
      </c>
      <c r="N27" s="46"/>
      <c r="O27" s="39"/>
    </row>
    <row r="28" spans="2:16">
      <c r="B28" s="45" t="s">
        <v>19</v>
      </c>
      <c r="C28" s="46">
        <f t="shared" si="1"/>
        <v>82</v>
      </c>
      <c r="D28" s="46">
        <v>55</v>
      </c>
      <c r="E28" s="46">
        <v>0</v>
      </c>
      <c r="F28" s="46">
        <v>5</v>
      </c>
      <c r="G28" s="46">
        <v>7</v>
      </c>
      <c r="H28" s="46">
        <v>2</v>
      </c>
      <c r="I28" s="46">
        <v>7</v>
      </c>
      <c r="J28" s="46">
        <v>2</v>
      </c>
      <c r="K28" s="46">
        <v>4</v>
      </c>
      <c r="L28" s="46">
        <v>0</v>
      </c>
      <c r="M28" s="47">
        <v>0</v>
      </c>
      <c r="N28" s="46"/>
      <c r="O28" s="39"/>
    </row>
    <row r="29" spans="2:16">
      <c r="B29" s="370" t="s">
        <v>29</v>
      </c>
      <c r="C29" s="46">
        <f t="shared" si="1"/>
        <v>3084</v>
      </c>
      <c r="D29" s="46">
        <v>1813</v>
      </c>
      <c r="E29" s="46">
        <v>133</v>
      </c>
      <c r="F29" s="46">
        <v>152</v>
      </c>
      <c r="G29" s="46">
        <v>201</v>
      </c>
      <c r="H29" s="46">
        <v>94</v>
      </c>
      <c r="I29" s="46">
        <v>330</v>
      </c>
      <c r="J29" s="46">
        <v>113</v>
      </c>
      <c r="K29" s="46">
        <v>183</v>
      </c>
      <c r="L29" s="46">
        <v>15</v>
      </c>
      <c r="M29" s="47">
        <v>50</v>
      </c>
      <c r="N29" s="46"/>
      <c r="O29" s="39"/>
    </row>
    <row r="30" spans="2:16">
      <c r="B30" s="45" t="s">
        <v>52</v>
      </c>
      <c r="C30" s="46">
        <f t="shared" si="1"/>
        <v>1</v>
      </c>
      <c r="D30" s="46">
        <v>1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7">
        <v>0</v>
      </c>
      <c r="N30" s="46"/>
      <c r="O30" s="39"/>
    </row>
    <row r="31" spans="2:16">
      <c r="B31" s="45" t="s">
        <v>53</v>
      </c>
      <c r="C31" s="46">
        <f t="shared" si="1"/>
        <v>23</v>
      </c>
      <c r="D31" s="46">
        <v>22</v>
      </c>
      <c r="E31" s="46">
        <v>0</v>
      </c>
      <c r="F31" s="46">
        <v>0</v>
      </c>
      <c r="G31" s="46">
        <v>0</v>
      </c>
      <c r="H31" s="46">
        <v>0</v>
      </c>
      <c r="I31" s="46">
        <v>1</v>
      </c>
      <c r="J31" s="46">
        <v>0</v>
      </c>
      <c r="K31" s="46">
        <v>0</v>
      </c>
      <c r="L31" s="46">
        <v>0</v>
      </c>
      <c r="M31" s="47">
        <v>0</v>
      </c>
      <c r="N31" s="46"/>
      <c r="O31" s="39"/>
    </row>
    <row r="32" spans="2:16">
      <c r="B32" s="45" t="s">
        <v>54</v>
      </c>
      <c r="C32" s="46">
        <f t="shared" si="1"/>
        <v>6</v>
      </c>
      <c r="D32" s="46">
        <v>2</v>
      </c>
      <c r="E32" s="46">
        <v>1</v>
      </c>
      <c r="F32" s="46">
        <v>0</v>
      </c>
      <c r="G32" s="46">
        <v>1</v>
      </c>
      <c r="H32" s="46">
        <v>0</v>
      </c>
      <c r="I32" s="46">
        <v>1</v>
      </c>
      <c r="J32" s="46">
        <v>1</v>
      </c>
      <c r="K32" s="46">
        <v>0</v>
      </c>
      <c r="L32" s="46">
        <v>0</v>
      </c>
      <c r="M32" s="47">
        <v>0</v>
      </c>
      <c r="N32" s="46"/>
      <c r="O32" s="39"/>
    </row>
    <row r="33" spans="2:22">
      <c r="B33" s="45" t="s">
        <v>55</v>
      </c>
      <c r="C33" s="46">
        <f t="shared" si="1"/>
        <v>33</v>
      </c>
      <c r="D33" s="46">
        <v>19</v>
      </c>
      <c r="E33" s="46">
        <v>3</v>
      </c>
      <c r="F33" s="46">
        <v>2</v>
      </c>
      <c r="G33" s="46">
        <v>2</v>
      </c>
      <c r="H33" s="46">
        <v>2</v>
      </c>
      <c r="I33" s="46">
        <v>2</v>
      </c>
      <c r="J33" s="46">
        <v>0</v>
      </c>
      <c r="K33" s="46">
        <v>2</v>
      </c>
      <c r="L33" s="46">
        <v>0</v>
      </c>
      <c r="M33" s="47">
        <v>1</v>
      </c>
      <c r="N33" s="46"/>
      <c r="O33" s="39"/>
    </row>
    <row r="34" spans="2:22">
      <c r="B34" s="45" t="s">
        <v>33</v>
      </c>
      <c r="C34" s="46">
        <f t="shared" si="1"/>
        <v>762</v>
      </c>
      <c r="D34" s="46">
        <v>470</v>
      </c>
      <c r="E34" s="46">
        <v>31</v>
      </c>
      <c r="F34" s="46">
        <v>45</v>
      </c>
      <c r="G34" s="46">
        <v>36</v>
      </c>
      <c r="H34" s="46">
        <v>21</v>
      </c>
      <c r="I34" s="46">
        <v>75</v>
      </c>
      <c r="J34" s="46">
        <v>24</v>
      </c>
      <c r="K34" s="46">
        <v>48</v>
      </c>
      <c r="L34" s="46">
        <v>2</v>
      </c>
      <c r="M34" s="47">
        <v>10</v>
      </c>
      <c r="N34" s="46"/>
      <c r="O34" s="39"/>
    </row>
    <row r="35" spans="2:22">
      <c r="B35" s="45" t="s">
        <v>58</v>
      </c>
      <c r="C35" s="46">
        <f t="shared" si="1"/>
        <v>5</v>
      </c>
      <c r="D35" s="46">
        <v>4</v>
      </c>
      <c r="E35" s="46">
        <v>0</v>
      </c>
      <c r="F35" s="46">
        <v>0</v>
      </c>
      <c r="G35" s="46">
        <v>1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7">
        <v>0</v>
      </c>
      <c r="N35" s="46"/>
      <c r="O35" s="39"/>
    </row>
    <row r="36" spans="2:22">
      <c r="B36" s="45" t="s">
        <v>142</v>
      </c>
      <c r="C36" s="46">
        <f t="shared" si="1"/>
        <v>107</v>
      </c>
      <c r="D36" s="46">
        <v>51</v>
      </c>
      <c r="E36" s="46">
        <v>6</v>
      </c>
      <c r="F36" s="46">
        <v>2</v>
      </c>
      <c r="G36" s="46">
        <v>11</v>
      </c>
      <c r="H36" s="46">
        <v>3</v>
      </c>
      <c r="I36" s="46">
        <v>21</v>
      </c>
      <c r="J36" s="46">
        <v>4</v>
      </c>
      <c r="K36" s="46">
        <v>4</v>
      </c>
      <c r="L36" s="46">
        <v>1</v>
      </c>
      <c r="M36" s="47">
        <v>4</v>
      </c>
      <c r="N36" s="46"/>
      <c r="O36" s="39"/>
    </row>
    <row r="37" spans="2:22">
      <c r="B37" s="45" t="s">
        <v>21</v>
      </c>
      <c r="C37" s="46">
        <f t="shared" si="1"/>
        <v>105</v>
      </c>
      <c r="D37" s="46">
        <v>60</v>
      </c>
      <c r="E37" s="46">
        <v>0</v>
      </c>
      <c r="F37" s="46">
        <v>7</v>
      </c>
      <c r="G37" s="46">
        <v>12</v>
      </c>
      <c r="H37" s="46">
        <v>3</v>
      </c>
      <c r="I37" s="46">
        <v>16</v>
      </c>
      <c r="J37" s="46">
        <v>1</v>
      </c>
      <c r="K37" s="46">
        <v>5</v>
      </c>
      <c r="L37" s="46">
        <v>1</v>
      </c>
      <c r="M37" s="47">
        <v>0</v>
      </c>
      <c r="N37" s="46"/>
      <c r="O37" s="39"/>
    </row>
    <row r="38" spans="2:22" ht="24">
      <c r="B38" s="45" t="s">
        <v>61</v>
      </c>
      <c r="C38" s="46">
        <f t="shared" si="1"/>
        <v>9</v>
      </c>
      <c r="D38" s="46">
        <v>8</v>
      </c>
      <c r="E38" s="46">
        <v>0</v>
      </c>
      <c r="F38" s="46">
        <v>0</v>
      </c>
      <c r="G38" s="46">
        <v>0</v>
      </c>
      <c r="H38" s="46">
        <v>0</v>
      </c>
      <c r="I38" s="46">
        <v>1</v>
      </c>
      <c r="J38" s="46">
        <v>0</v>
      </c>
      <c r="K38" s="46">
        <v>0</v>
      </c>
      <c r="L38" s="46">
        <v>0</v>
      </c>
      <c r="M38" s="47">
        <v>0</v>
      </c>
      <c r="N38" s="46"/>
      <c r="O38" s="39"/>
    </row>
    <row r="39" spans="2:22">
      <c r="B39" s="45" t="s">
        <v>62</v>
      </c>
      <c r="C39" s="46">
        <f t="shared" si="1"/>
        <v>2</v>
      </c>
      <c r="D39" s="46">
        <v>2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7">
        <v>0</v>
      </c>
      <c r="N39" s="46"/>
      <c r="O39" s="39"/>
    </row>
    <row r="40" spans="2:22">
      <c r="B40" s="45" t="s">
        <v>63</v>
      </c>
      <c r="C40" s="46">
        <f t="shared" si="1"/>
        <v>5</v>
      </c>
      <c r="D40" s="46">
        <v>3</v>
      </c>
      <c r="E40" s="46">
        <v>0</v>
      </c>
      <c r="F40" s="46">
        <v>2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7">
        <v>0</v>
      </c>
      <c r="N40" s="46"/>
      <c r="O40" s="39"/>
    </row>
    <row r="41" spans="2:22">
      <c r="B41" s="45" t="s">
        <v>64</v>
      </c>
      <c r="C41" s="46">
        <f t="shared" si="1"/>
        <v>49</v>
      </c>
      <c r="D41" s="46">
        <v>37</v>
      </c>
      <c r="E41" s="46">
        <v>1</v>
      </c>
      <c r="F41" s="46">
        <v>0</v>
      </c>
      <c r="G41" s="46">
        <v>5</v>
      </c>
      <c r="H41" s="46">
        <v>1</v>
      </c>
      <c r="I41" s="46">
        <v>3</v>
      </c>
      <c r="J41" s="46">
        <v>0</v>
      </c>
      <c r="K41" s="46">
        <v>1</v>
      </c>
      <c r="L41" s="46">
        <v>0</v>
      </c>
      <c r="M41" s="47">
        <v>1</v>
      </c>
      <c r="N41" s="46"/>
      <c r="O41" s="39"/>
    </row>
    <row r="42" spans="2:22" ht="24">
      <c r="B42" s="45" t="s">
        <v>65</v>
      </c>
      <c r="C42" s="46">
        <f t="shared" si="1"/>
        <v>1</v>
      </c>
      <c r="D42" s="46">
        <v>1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7">
        <v>0</v>
      </c>
      <c r="N42" s="46"/>
      <c r="O42" s="618" t="s">
        <v>59</v>
      </c>
      <c r="P42" s="618"/>
      <c r="Q42" s="618"/>
      <c r="R42" s="618"/>
      <c r="S42" s="618"/>
      <c r="T42" s="618"/>
      <c r="U42" s="618"/>
      <c r="V42" s="618"/>
    </row>
    <row r="43" spans="2:22">
      <c r="B43" s="45" t="s">
        <v>66</v>
      </c>
      <c r="C43" s="46">
        <f t="shared" si="1"/>
        <v>2</v>
      </c>
      <c r="D43" s="46">
        <v>2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7">
        <v>0</v>
      </c>
      <c r="N43" s="46"/>
      <c r="O43" s="39"/>
    </row>
    <row r="44" spans="2:22">
      <c r="B44" s="45" t="s">
        <v>67</v>
      </c>
      <c r="C44" s="46">
        <f t="shared" si="1"/>
        <v>1</v>
      </c>
      <c r="D44" s="46">
        <v>0</v>
      </c>
      <c r="E44" s="46">
        <v>0</v>
      </c>
      <c r="F44" s="46">
        <v>1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7">
        <v>0</v>
      </c>
      <c r="N44" s="46"/>
      <c r="O44" s="39"/>
    </row>
    <row r="45" spans="2:22">
      <c r="B45" s="45" t="s">
        <v>68</v>
      </c>
      <c r="C45" s="46">
        <f t="shared" si="1"/>
        <v>13</v>
      </c>
      <c r="D45" s="46">
        <v>9</v>
      </c>
      <c r="E45" s="46">
        <v>3</v>
      </c>
      <c r="F45" s="46">
        <v>0</v>
      </c>
      <c r="G45" s="46">
        <v>0</v>
      </c>
      <c r="H45" s="46">
        <v>0</v>
      </c>
      <c r="I45" s="46">
        <v>1</v>
      </c>
      <c r="J45" s="46">
        <v>0</v>
      </c>
      <c r="K45" s="46">
        <v>0</v>
      </c>
      <c r="L45" s="46">
        <v>0</v>
      </c>
      <c r="M45" s="47">
        <v>0</v>
      </c>
      <c r="N45" s="46"/>
      <c r="O45" s="39"/>
    </row>
    <row r="46" spans="2:22">
      <c r="B46" s="45" t="s">
        <v>69</v>
      </c>
      <c r="C46" s="46">
        <f t="shared" si="1"/>
        <v>3</v>
      </c>
      <c r="D46" s="46">
        <v>1</v>
      </c>
      <c r="E46" s="46">
        <v>1</v>
      </c>
      <c r="F46" s="46">
        <v>0</v>
      </c>
      <c r="G46" s="46">
        <v>1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7">
        <v>0</v>
      </c>
      <c r="N46" s="46"/>
      <c r="O46" s="39"/>
    </row>
    <row r="47" spans="2:22">
      <c r="B47" s="45" t="s">
        <v>70</v>
      </c>
      <c r="C47" s="46">
        <f t="shared" si="1"/>
        <v>8</v>
      </c>
      <c r="D47" s="46">
        <v>6</v>
      </c>
      <c r="E47" s="46">
        <v>0</v>
      </c>
      <c r="F47" s="46">
        <v>0</v>
      </c>
      <c r="G47" s="46">
        <v>0</v>
      </c>
      <c r="H47" s="46">
        <v>1</v>
      </c>
      <c r="I47" s="46">
        <v>0</v>
      </c>
      <c r="J47" s="46">
        <v>0</v>
      </c>
      <c r="K47" s="46">
        <v>1</v>
      </c>
      <c r="L47" s="46">
        <v>0</v>
      </c>
      <c r="M47" s="47">
        <v>0</v>
      </c>
      <c r="N47" s="46"/>
      <c r="O47" s="39"/>
    </row>
    <row r="48" spans="2:22" ht="24">
      <c r="B48" s="45" t="s">
        <v>71</v>
      </c>
      <c r="C48" s="46">
        <f t="shared" si="1"/>
        <v>2</v>
      </c>
      <c r="D48" s="46">
        <v>2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7">
        <v>0</v>
      </c>
      <c r="N48" s="46"/>
      <c r="O48" s="39"/>
    </row>
    <row r="49" spans="2:15">
      <c r="B49" s="45" t="s">
        <v>72</v>
      </c>
      <c r="C49" s="46">
        <f t="shared" si="1"/>
        <v>1</v>
      </c>
      <c r="D49" s="46">
        <v>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7">
        <v>0</v>
      </c>
      <c r="N49" s="46"/>
      <c r="O49" s="39"/>
    </row>
    <row r="50" spans="2:15" ht="24">
      <c r="B50" s="45" t="s">
        <v>73</v>
      </c>
      <c r="C50" s="46">
        <f t="shared" si="1"/>
        <v>28</v>
      </c>
      <c r="D50" s="46">
        <v>19</v>
      </c>
      <c r="E50" s="46">
        <v>1</v>
      </c>
      <c r="F50" s="46">
        <v>1</v>
      </c>
      <c r="G50" s="46">
        <v>1</v>
      </c>
      <c r="H50" s="46">
        <v>0</v>
      </c>
      <c r="I50" s="46">
        <v>5</v>
      </c>
      <c r="J50" s="46">
        <v>1</v>
      </c>
      <c r="K50" s="46">
        <v>0</v>
      </c>
      <c r="L50" s="46">
        <v>0</v>
      </c>
      <c r="M50" s="47">
        <v>0</v>
      </c>
      <c r="N50" s="46"/>
      <c r="O50" s="39"/>
    </row>
    <row r="51" spans="2:15" ht="24">
      <c r="B51" s="45" t="s">
        <v>74</v>
      </c>
      <c r="C51" s="46">
        <f t="shared" si="1"/>
        <v>102</v>
      </c>
      <c r="D51" s="46">
        <v>45</v>
      </c>
      <c r="E51" s="46">
        <v>5</v>
      </c>
      <c r="F51" s="46">
        <v>10</v>
      </c>
      <c r="G51" s="46">
        <v>11</v>
      </c>
      <c r="H51" s="46">
        <v>4</v>
      </c>
      <c r="I51" s="46">
        <v>9</v>
      </c>
      <c r="J51" s="46">
        <v>7</v>
      </c>
      <c r="K51" s="46">
        <v>7</v>
      </c>
      <c r="L51" s="46">
        <v>0</v>
      </c>
      <c r="M51" s="47">
        <v>4</v>
      </c>
      <c r="N51" s="46"/>
      <c r="O51" s="39"/>
    </row>
    <row r="52" spans="2:15">
      <c r="B52" s="45" t="s">
        <v>25</v>
      </c>
      <c r="C52" s="46">
        <f t="shared" si="1"/>
        <v>153</v>
      </c>
      <c r="D52" s="46">
        <v>84</v>
      </c>
      <c r="E52" s="46">
        <v>3</v>
      </c>
      <c r="F52" s="46">
        <v>11</v>
      </c>
      <c r="G52" s="46">
        <v>16</v>
      </c>
      <c r="H52" s="46">
        <v>5</v>
      </c>
      <c r="I52" s="46">
        <v>14</v>
      </c>
      <c r="J52" s="46">
        <v>6</v>
      </c>
      <c r="K52" s="46">
        <v>9</v>
      </c>
      <c r="L52" s="46">
        <v>3</v>
      </c>
      <c r="M52" s="47">
        <v>2</v>
      </c>
      <c r="N52" s="46"/>
      <c r="O52" s="39"/>
    </row>
    <row r="53" spans="2:15">
      <c r="B53" s="45" t="s">
        <v>75</v>
      </c>
      <c r="C53" s="46">
        <f t="shared" si="1"/>
        <v>138</v>
      </c>
      <c r="D53" s="46">
        <v>94</v>
      </c>
      <c r="E53" s="46">
        <v>7</v>
      </c>
      <c r="F53" s="46">
        <v>4</v>
      </c>
      <c r="G53" s="46">
        <v>9</v>
      </c>
      <c r="H53" s="46">
        <v>5</v>
      </c>
      <c r="I53" s="46">
        <v>10</v>
      </c>
      <c r="J53" s="46">
        <v>4</v>
      </c>
      <c r="K53" s="46">
        <v>5</v>
      </c>
      <c r="L53" s="46">
        <v>0</v>
      </c>
      <c r="M53" s="47">
        <v>0</v>
      </c>
      <c r="N53" s="46"/>
      <c r="O53" s="39"/>
    </row>
    <row r="54" spans="2:15">
      <c r="B54" s="45" t="s">
        <v>76</v>
      </c>
      <c r="C54" s="46">
        <f t="shared" si="1"/>
        <v>10</v>
      </c>
      <c r="D54" s="46">
        <v>8</v>
      </c>
      <c r="E54" s="46">
        <v>0</v>
      </c>
      <c r="F54" s="46">
        <v>0</v>
      </c>
      <c r="G54" s="46">
        <v>0</v>
      </c>
      <c r="H54" s="46">
        <v>0</v>
      </c>
      <c r="I54" s="46">
        <v>1</v>
      </c>
      <c r="J54" s="46">
        <v>0</v>
      </c>
      <c r="K54" s="46">
        <v>1</v>
      </c>
      <c r="L54" s="46">
        <v>0</v>
      </c>
      <c r="M54" s="47">
        <v>0</v>
      </c>
      <c r="N54" s="46"/>
      <c r="O54" s="39"/>
    </row>
    <row r="55" spans="2:15">
      <c r="B55" s="45" t="s">
        <v>77</v>
      </c>
      <c r="C55" s="46">
        <f t="shared" si="1"/>
        <v>27</v>
      </c>
      <c r="D55" s="46">
        <v>15</v>
      </c>
      <c r="E55" s="46">
        <v>1</v>
      </c>
      <c r="F55" s="46">
        <v>2</v>
      </c>
      <c r="G55" s="46">
        <v>5</v>
      </c>
      <c r="H55" s="46">
        <v>1</v>
      </c>
      <c r="I55" s="46">
        <v>1</v>
      </c>
      <c r="J55" s="46">
        <v>0</v>
      </c>
      <c r="K55" s="46">
        <v>2</v>
      </c>
      <c r="L55" s="46">
        <v>0</v>
      </c>
      <c r="M55" s="47">
        <v>0</v>
      </c>
      <c r="N55" s="46"/>
      <c r="O55" s="39"/>
    </row>
    <row r="56" spans="2:15">
      <c r="B56" s="45" t="s">
        <v>148</v>
      </c>
      <c r="C56" s="46">
        <f t="shared" si="1"/>
        <v>4</v>
      </c>
      <c r="D56" s="46">
        <v>3</v>
      </c>
      <c r="E56" s="46">
        <v>0</v>
      </c>
      <c r="F56" s="46">
        <v>0</v>
      </c>
      <c r="G56" s="46">
        <v>0</v>
      </c>
      <c r="H56" s="46">
        <v>0</v>
      </c>
      <c r="I56" s="46">
        <v>1</v>
      </c>
      <c r="J56" s="46">
        <v>0</v>
      </c>
      <c r="K56" s="46">
        <v>0</v>
      </c>
      <c r="L56" s="46">
        <v>0</v>
      </c>
      <c r="M56" s="47">
        <v>0</v>
      </c>
      <c r="N56" s="46"/>
      <c r="O56" s="39"/>
    </row>
    <row r="57" spans="2:15">
      <c r="B57" s="45" t="s">
        <v>35</v>
      </c>
      <c r="C57" s="46">
        <f>+SUM(D57:M57)</f>
        <v>854</v>
      </c>
      <c r="D57" s="46">
        <v>383</v>
      </c>
      <c r="E57" s="46">
        <v>47</v>
      </c>
      <c r="F57" s="46">
        <v>55</v>
      </c>
      <c r="G57" s="46">
        <v>86</v>
      </c>
      <c r="H57" s="46">
        <v>37</v>
      </c>
      <c r="I57" s="46">
        <v>135</v>
      </c>
      <c r="J57" s="46">
        <v>31</v>
      </c>
      <c r="K57" s="46">
        <v>56</v>
      </c>
      <c r="L57" s="46">
        <v>6</v>
      </c>
      <c r="M57" s="47">
        <v>18</v>
      </c>
      <c r="N57" s="46"/>
      <c r="O57" s="39"/>
    </row>
    <row r="58" spans="2:15">
      <c r="B58" s="45" t="s">
        <v>80</v>
      </c>
      <c r="C58" s="46">
        <f t="shared" si="1"/>
        <v>75</v>
      </c>
      <c r="D58" s="46">
        <v>51</v>
      </c>
      <c r="E58" s="46">
        <v>3</v>
      </c>
      <c r="F58" s="46">
        <v>4</v>
      </c>
      <c r="G58" s="46">
        <v>2</v>
      </c>
      <c r="H58" s="46">
        <v>0</v>
      </c>
      <c r="I58" s="46">
        <v>8</v>
      </c>
      <c r="J58" s="46">
        <v>2</v>
      </c>
      <c r="K58" s="46">
        <v>5</v>
      </c>
      <c r="L58" s="46">
        <v>0</v>
      </c>
      <c r="M58" s="47">
        <v>0</v>
      </c>
      <c r="N58" s="46"/>
      <c r="O58" s="39"/>
    </row>
    <row r="59" spans="2:15" ht="16.5" customHeight="1">
      <c r="B59" s="45" t="s">
        <v>27</v>
      </c>
      <c r="C59" s="46">
        <f t="shared" si="1"/>
        <v>263</v>
      </c>
      <c r="D59" s="46">
        <v>147</v>
      </c>
      <c r="E59" s="46">
        <v>9</v>
      </c>
      <c r="F59" s="46">
        <v>17</v>
      </c>
      <c r="G59" s="46">
        <v>18</v>
      </c>
      <c r="H59" s="46">
        <v>11</v>
      </c>
      <c r="I59" s="46">
        <v>33</v>
      </c>
      <c r="J59" s="46">
        <v>10</v>
      </c>
      <c r="K59" s="46">
        <v>14</v>
      </c>
      <c r="L59" s="46">
        <v>1</v>
      </c>
      <c r="M59" s="47">
        <v>3</v>
      </c>
      <c r="N59" s="46"/>
      <c r="O59" s="39"/>
    </row>
    <row r="60" spans="2:15">
      <c r="B60" s="45" t="s">
        <v>23</v>
      </c>
      <c r="C60" s="46">
        <f t="shared" si="1"/>
        <v>125</v>
      </c>
      <c r="D60" s="46">
        <v>81</v>
      </c>
      <c r="E60" s="46">
        <v>3</v>
      </c>
      <c r="F60" s="46">
        <v>5</v>
      </c>
      <c r="G60" s="46">
        <v>11</v>
      </c>
      <c r="H60" s="46">
        <v>6</v>
      </c>
      <c r="I60" s="46">
        <v>14</v>
      </c>
      <c r="J60" s="46">
        <v>2</v>
      </c>
      <c r="K60" s="46">
        <v>3</v>
      </c>
      <c r="L60" s="46">
        <v>0</v>
      </c>
      <c r="M60" s="47">
        <v>0</v>
      </c>
      <c r="N60" s="46"/>
      <c r="O60" s="39"/>
    </row>
    <row r="61" spans="2:15">
      <c r="B61" s="45" t="s">
        <v>31</v>
      </c>
      <c r="C61" s="46">
        <f t="shared" si="1"/>
        <v>602</v>
      </c>
      <c r="D61" s="46">
        <v>370</v>
      </c>
      <c r="E61" s="46">
        <v>17</v>
      </c>
      <c r="F61" s="46">
        <v>38</v>
      </c>
      <c r="G61" s="46">
        <v>48</v>
      </c>
      <c r="H61" s="46">
        <v>21</v>
      </c>
      <c r="I61" s="46">
        <v>56</v>
      </c>
      <c r="J61" s="46">
        <v>13</v>
      </c>
      <c r="K61" s="46">
        <v>28</v>
      </c>
      <c r="L61" s="46">
        <v>4</v>
      </c>
      <c r="M61" s="47">
        <v>7</v>
      </c>
      <c r="N61" s="46"/>
      <c r="O61" s="39"/>
    </row>
    <row r="62" spans="2:15" ht="15.75" thickBot="1">
      <c r="B62" s="371" t="s">
        <v>81</v>
      </c>
      <c r="C62" s="51">
        <f>+SUM(D62:M62)</f>
        <v>195.75</v>
      </c>
      <c r="D62" s="51">
        <v>142.75</v>
      </c>
      <c r="E62" s="51">
        <v>3</v>
      </c>
      <c r="F62" s="51">
        <v>6</v>
      </c>
      <c r="G62" s="51">
        <v>7</v>
      </c>
      <c r="H62" s="51">
        <v>3</v>
      </c>
      <c r="I62" s="51">
        <v>16</v>
      </c>
      <c r="J62" s="51">
        <v>6</v>
      </c>
      <c r="K62" s="51">
        <v>7</v>
      </c>
      <c r="L62" s="51">
        <v>1</v>
      </c>
      <c r="M62" s="52">
        <v>4</v>
      </c>
      <c r="N62" s="46"/>
      <c r="O62" s="39"/>
    </row>
    <row r="63" spans="2:15" ht="8.25" customHeight="1"/>
    <row r="64" spans="2:15" ht="19.5" customHeight="1">
      <c r="B64" s="618" t="s">
        <v>82</v>
      </c>
      <c r="C64" s="618"/>
      <c r="D64" s="618"/>
      <c r="E64" s="618"/>
      <c r="F64" s="618"/>
      <c r="G64" s="618"/>
      <c r="H64" s="618"/>
      <c r="I64" s="618"/>
      <c r="J64" s="618"/>
      <c r="K64" s="618"/>
      <c r="L64" s="618"/>
      <c r="M64" s="618"/>
      <c r="N64" s="444"/>
    </row>
    <row r="65" spans="2:9">
      <c r="B65" s="618" t="s">
        <v>59</v>
      </c>
      <c r="C65" s="618"/>
      <c r="D65" s="618"/>
      <c r="E65" s="618"/>
      <c r="F65" s="618"/>
      <c r="G65" s="618"/>
      <c r="H65" s="618"/>
      <c r="I65" s="618"/>
    </row>
  </sheetData>
  <mergeCells count="8">
    <mergeCell ref="O42:V42"/>
    <mergeCell ref="B64:M64"/>
    <mergeCell ref="B65:I65"/>
    <mergeCell ref="B1:M1"/>
    <mergeCell ref="B2:M2"/>
    <mergeCell ref="B4:B5"/>
    <mergeCell ref="C4:C5"/>
    <mergeCell ref="D4:M4"/>
  </mergeCells>
  <pageMargins left="0.7" right="0.7" top="0.75" bottom="0.75" header="0.3" footer="0.3"/>
  <pageSetup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>
  <dimension ref="B1:N65"/>
  <sheetViews>
    <sheetView showGridLines="0" workbookViewId="0">
      <selection activeCell="G3" sqref="G3"/>
    </sheetView>
  </sheetViews>
  <sheetFormatPr baseColWidth="10" defaultRowHeight="15"/>
  <cols>
    <col min="2" max="2" width="26" bestFit="1" customWidth="1"/>
    <col min="3" max="4" width="14.140625" customWidth="1"/>
    <col min="5" max="5" width="16.28515625" customWidth="1"/>
    <col min="6" max="8" width="14.140625" customWidth="1"/>
    <col min="9" max="9" width="7.42578125" customWidth="1"/>
    <col min="10" max="10" width="14.140625" customWidth="1"/>
  </cols>
  <sheetData>
    <row r="1" spans="2:13">
      <c r="B1" s="615" t="s">
        <v>457</v>
      </c>
      <c r="C1" s="615"/>
      <c r="D1" s="615"/>
      <c r="E1" s="615"/>
      <c r="F1" s="615"/>
      <c r="G1" s="188"/>
      <c r="H1" s="188"/>
      <c r="I1" s="188"/>
      <c r="J1" s="188"/>
      <c r="K1" s="188"/>
      <c r="L1" s="188"/>
      <c r="M1" s="188"/>
    </row>
    <row r="2" spans="2:13">
      <c r="B2" s="619" t="s">
        <v>318</v>
      </c>
      <c r="C2" s="619"/>
      <c r="D2" s="619"/>
      <c r="E2" s="619"/>
      <c r="F2" s="619"/>
      <c r="G2" s="189"/>
      <c r="H2" s="189"/>
      <c r="I2" s="189"/>
      <c r="J2" s="189"/>
      <c r="K2" s="189"/>
      <c r="L2" s="189"/>
      <c r="M2" s="189"/>
    </row>
    <row r="3" spans="2:13" ht="15.75" thickBot="1"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</row>
    <row r="4" spans="2:13" ht="15.75" thickBot="1">
      <c r="B4" s="787" t="s">
        <v>6</v>
      </c>
      <c r="C4" s="789" t="s">
        <v>9</v>
      </c>
      <c r="D4" s="791" t="s">
        <v>84</v>
      </c>
      <c r="E4" s="791"/>
      <c r="F4" s="792"/>
      <c r="G4" s="445"/>
      <c r="H4" s="445"/>
      <c r="I4" s="445"/>
      <c r="J4" s="445"/>
      <c r="K4" s="445"/>
      <c r="L4" s="445"/>
    </row>
    <row r="5" spans="2:13" ht="25.5" customHeight="1" thickBot="1">
      <c r="B5" s="788"/>
      <c r="C5" s="790"/>
      <c r="D5" s="372" t="s">
        <v>85</v>
      </c>
      <c r="E5" s="373" t="s">
        <v>86</v>
      </c>
      <c r="F5" s="373" t="s">
        <v>87</v>
      </c>
      <c r="G5" s="445"/>
      <c r="H5" s="445"/>
      <c r="I5" s="445"/>
      <c r="J5" s="445"/>
      <c r="K5" s="445"/>
      <c r="L5" s="445"/>
    </row>
    <row r="6" spans="2:13">
      <c r="B6" s="374" t="s">
        <v>9</v>
      </c>
      <c r="C6" s="42">
        <f>+SUM(C7:C16)</f>
        <v>7432.75</v>
      </c>
      <c r="D6" s="375">
        <f>+SUM(D7:D16)</f>
        <v>4784.8695090737665</v>
      </c>
      <c r="E6" s="375">
        <f>+SUM(E7:E16)</f>
        <v>1987.9723922267672</v>
      </c>
      <c r="F6" s="376">
        <f>+SUM(F7:F16)</f>
        <v>659.908098699466</v>
      </c>
      <c r="G6" s="445"/>
      <c r="H6" s="445"/>
      <c r="I6" s="445"/>
      <c r="J6" s="609" t="s">
        <v>665</v>
      </c>
      <c r="K6" s="445"/>
      <c r="L6" s="445"/>
    </row>
    <row r="7" spans="2:13">
      <c r="B7" s="377" t="s">
        <v>302</v>
      </c>
      <c r="C7" s="378">
        <f t="shared" ref="C7:C16" si="0">+SUM(D7:F7)</f>
        <v>4386.75</v>
      </c>
      <c r="D7" s="379">
        <v>2776.3698702864031</v>
      </c>
      <c r="E7" s="379">
        <v>1189.4052115020374</v>
      </c>
      <c r="F7" s="380">
        <v>420.97491821155944</v>
      </c>
      <c r="G7" s="445"/>
      <c r="H7" s="445"/>
      <c r="I7" s="445"/>
      <c r="J7" s="445" t="s">
        <v>319</v>
      </c>
      <c r="K7" s="445"/>
      <c r="L7" s="445"/>
    </row>
    <row r="8" spans="2:13">
      <c r="B8" s="377" t="s">
        <v>311</v>
      </c>
      <c r="C8" s="378">
        <f t="shared" si="0"/>
        <v>298</v>
      </c>
      <c r="D8" s="69">
        <v>199.33783783783784</v>
      </c>
      <c r="E8" s="69">
        <v>71.479729729729726</v>
      </c>
      <c r="F8" s="70">
        <v>27.182432432432432</v>
      </c>
      <c r="G8" s="445"/>
      <c r="H8" s="445"/>
      <c r="I8" s="445"/>
      <c r="J8" s="445"/>
      <c r="K8" s="445"/>
      <c r="L8" s="445"/>
    </row>
    <row r="9" spans="2:13">
      <c r="B9" s="377" t="s">
        <v>310</v>
      </c>
      <c r="C9" s="378">
        <f t="shared" si="0"/>
        <v>396</v>
      </c>
      <c r="D9" s="69">
        <v>262.97674418604652</v>
      </c>
      <c r="E9" s="69">
        <v>110.51162790697674</v>
      </c>
      <c r="F9" s="70">
        <v>22.511627906976745</v>
      </c>
      <c r="G9" s="445"/>
      <c r="H9" s="445"/>
      <c r="I9" s="445"/>
      <c r="J9" s="445"/>
      <c r="K9" s="445"/>
      <c r="L9" s="445"/>
    </row>
    <row r="10" spans="2:13">
      <c r="B10" s="377" t="s">
        <v>308</v>
      </c>
      <c r="C10" s="378">
        <f t="shared" si="0"/>
        <v>524</v>
      </c>
      <c r="D10" s="69">
        <v>399.28598848368523</v>
      </c>
      <c r="E10" s="69">
        <v>98.564299424184256</v>
      </c>
      <c r="F10" s="70">
        <v>26.149712092130518</v>
      </c>
      <c r="G10" s="445"/>
      <c r="H10" s="445"/>
      <c r="I10" s="445"/>
      <c r="J10" s="445"/>
      <c r="K10" s="445"/>
      <c r="L10" s="445"/>
    </row>
    <row r="11" spans="2:13">
      <c r="B11" s="377" t="s">
        <v>313</v>
      </c>
      <c r="C11" s="378">
        <f t="shared" si="0"/>
        <v>231</v>
      </c>
      <c r="D11" s="69">
        <v>150</v>
      </c>
      <c r="E11" s="69">
        <v>53</v>
      </c>
      <c r="F11" s="70">
        <v>28</v>
      </c>
      <c r="G11" s="445"/>
      <c r="H11" s="445"/>
      <c r="I11" s="445"/>
      <c r="J11" s="445"/>
      <c r="K11" s="445"/>
      <c r="L11" s="445"/>
    </row>
    <row r="12" spans="2:13">
      <c r="B12" s="377" t="s">
        <v>307</v>
      </c>
      <c r="C12" s="378">
        <f t="shared" si="0"/>
        <v>806</v>
      </c>
      <c r="D12" s="69">
        <v>515.47684605757195</v>
      </c>
      <c r="E12" s="69">
        <v>212.84856070087611</v>
      </c>
      <c r="F12" s="70">
        <v>77.674593241551946</v>
      </c>
      <c r="G12" s="445"/>
      <c r="H12" s="445"/>
      <c r="I12" s="445"/>
      <c r="J12" s="445"/>
      <c r="K12" s="445"/>
      <c r="L12" s="445"/>
    </row>
    <row r="13" spans="2:13">
      <c r="B13" s="377" t="s">
        <v>312</v>
      </c>
      <c r="C13" s="378">
        <f t="shared" si="0"/>
        <v>239</v>
      </c>
      <c r="D13" s="69">
        <v>146</v>
      </c>
      <c r="E13" s="69">
        <v>72</v>
      </c>
      <c r="F13" s="70">
        <v>21</v>
      </c>
      <c r="G13" s="445"/>
      <c r="H13" s="445"/>
      <c r="I13" s="445"/>
      <c r="J13" s="445"/>
      <c r="K13" s="445"/>
      <c r="L13" s="445"/>
    </row>
    <row r="14" spans="2:13">
      <c r="B14" s="377" t="s">
        <v>309</v>
      </c>
      <c r="C14" s="378">
        <f t="shared" si="0"/>
        <v>411</v>
      </c>
      <c r="D14" s="69">
        <v>234.42222222222222</v>
      </c>
      <c r="E14" s="69">
        <v>148.16296296296295</v>
      </c>
      <c r="F14" s="70">
        <v>28.414814814814815</v>
      </c>
      <c r="G14" s="445"/>
      <c r="H14" s="445"/>
      <c r="I14" s="445"/>
      <c r="J14" s="445"/>
      <c r="K14" s="445"/>
      <c r="L14" s="445"/>
    </row>
    <row r="15" spans="2:13">
      <c r="B15" s="377" t="s">
        <v>315</v>
      </c>
      <c r="C15" s="378">
        <f t="shared" si="0"/>
        <v>36</v>
      </c>
      <c r="D15" s="69">
        <v>25</v>
      </c>
      <c r="E15" s="69">
        <v>10</v>
      </c>
      <c r="F15" s="70">
        <v>1</v>
      </c>
      <c r="G15" s="445"/>
      <c r="H15" s="445"/>
      <c r="I15" s="445"/>
      <c r="J15" s="445"/>
      <c r="K15" s="445"/>
      <c r="L15" s="445"/>
    </row>
    <row r="16" spans="2:13" ht="15.75" thickBot="1">
      <c r="B16" s="381" t="s">
        <v>314</v>
      </c>
      <c r="C16" s="382">
        <f t="shared" si="0"/>
        <v>105</v>
      </c>
      <c r="D16" s="72">
        <v>76</v>
      </c>
      <c r="E16" s="72">
        <v>22</v>
      </c>
      <c r="F16" s="73">
        <v>7</v>
      </c>
      <c r="G16" s="445"/>
      <c r="H16" s="445"/>
      <c r="I16" s="445"/>
      <c r="J16" s="445"/>
      <c r="K16" s="445"/>
      <c r="L16" s="445"/>
    </row>
    <row r="17" spans="2:14" ht="10.5" customHeight="1"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</row>
    <row r="18" spans="2:14" ht="21.75" customHeight="1">
      <c r="B18" s="628"/>
      <c r="C18" s="628"/>
      <c r="D18" s="628"/>
      <c r="E18" s="628"/>
      <c r="F18" s="628"/>
      <c r="G18" s="628"/>
      <c r="H18" s="383"/>
      <c r="I18" s="383"/>
      <c r="J18" s="383"/>
      <c r="K18" s="383"/>
      <c r="L18" s="383"/>
      <c r="M18" s="383"/>
    </row>
    <row r="19" spans="2:14" ht="21.75" customHeight="1">
      <c r="B19" s="446"/>
      <c r="F19" s="446"/>
      <c r="G19" s="446"/>
      <c r="H19" s="383"/>
      <c r="I19" s="383"/>
      <c r="J19" s="383"/>
      <c r="K19" s="383"/>
      <c r="L19" s="383"/>
      <c r="M19" s="383"/>
    </row>
    <row r="20" spans="2:14" ht="21.75" customHeight="1">
      <c r="B20" s="446"/>
      <c r="F20" s="446"/>
      <c r="G20" s="383"/>
      <c r="H20" s="383"/>
      <c r="I20" s="383"/>
      <c r="J20" s="383"/>
      <c r="K20" s="383"/>
      <c r="L20" s="383"/>
    </row>
    <row r="21" spans="2:14" ht="21.75" customHeight="1">
      <c r="B21" s="446"/>
      <c r="F21" s="446"/>
      <c r="G21" s="383"/>
      <c r="H21" s="383"/>
      <c r="I21" s="383"/>
      <c r="J21" s="383"/>
      <c r="K21" s="383"/>
      <c r="L21" s="383"/>
    </row>
    <row r="22" spans="2:14" ht="15.75" thickBot="1"/>
    <row r="23" spans="2:14" ht="15.75" thickBot="1">
      <c r="B23" s="793" t="s">
        <v>6</v>
      </c>
      <c r="C23" s="793" t="s">
        <v>9</v>
      </c>
      <c r="D23" s="795" t="s">
        <v>84</v>
      </c>
      <c r="E23" s="796"/>
      <c r="F23" s="797"/>
      <c r="N23" s="66"/>
    </row>
    <row r="24" spans="2:14" ht="27" customHeight="1" thickBot="1">
      <c r="B24" s="794"/>
      <c r="C24" s="794"/>
      <c r="D24" s="384" t="s">
        <v>85</v>
      </c>
      <c r="E24" s="385" t="s">
        <v>86</v>
      </c>
      <c r="F24" s="385" t="s">
        <v>87</v>
      </c>
      <c r="M24" s="66"/>
    </row>
    <row r="25" spans="2:14">
      <c r="B25" s="386" t="s">
        <v>9</v>
      </c>
      <c r="C25" s="387">
        <v>1</v>
      </c>
      <c r="D25" s="387">
        <f>+D6/$C$6</f>
        <v>0.64375493714624688</v>
      </c>
      <c r="E25" s="387">
        <f>+E6/$C$6</f>
        <v>0.26746122124742083</v>
      </c>
      <c r="F25" s="388">
        <f t="shared" ref="F25" si="1">+F6/$C$6</f>
        <v>8.8783841606332251E-2</v>
      </c>
      <c r="M25" s="66"/>
    </row>
    <row r="26" spans="2:14">
      <c r="B26" s="389" t="s">
        <v>314</v>
      </c>
      <c r="C26" s="390">
        <v>1</v>
      </c>
      <c r="D26" s="390">
        <f>+D16/$C$16</f>
        <v>0.72380952380952379</v>
      </c>
      <c r="E26" s="390">
        <f t="shared" ref="E26:F26" si="2">+E16/$C$16</f>
        <v>0.20952380952380953</v>
      </c>
      <c r="F26" s="391">
        <f t="shared" si="2"/>
        <v>6.6666666666666666E-2</v>
      </c>
      <c r="M26" s="66"/>
    </row>
    <row r="27" spans="2:14" ht="15.75" customHeight="1">
      <c r="B27" s="389" t="s">
        <v>315</v>
      </c>
      <c r="C27" s="390">
        <v>1</v>
      </c>
      <c r="D27" s="390">
        <f>+D15/$C$15</f>
        <v>0.69444444444444442</v>
      </c>
      <c r="E27" s="390">
        <f t="shared" ref="E27:F27" si="3">+E15/$C$15</f>
        <v>0.27777777777777779</v>
      </c>
      <c r="F27" s="391">
        <f t="shared" si="3"/>
        <v>2.7777777777777776E-2</v>
      </c>
      <c r="M27" s="66"/>
    </row>
    <row r="28" spans="2:14" ht="21" customHeight="1">
      <c r="B28" s="389" t="s">
        <v>309</v>
      </c>
      <c r="C28" s="390">
        <v>1</v>
      </c>
      <c r="D28" s="390">
        <f>+D14/$C$14</f>
        <v>0.57037037037037031</v>
      </c>
      <c r="E28" s="390">
        <f t="shared" ref="E28:F28" si="4">+E14/$C$14</f>
        <v>0.36049382716049377</v>
      </c>
      <c r="F28" s="391">
        <f t="shared" si="4"/>
        <v>6.9135802469135796E-2</v>
      </c>
      <c r="I28" s="628"/>
      <c r="J28" s="628"/>
      <c r="K28" s="628"/>
      <c r="L28" s="628"/>
      <c r="M28" s="628"/>
      <c r="N28" s="628"/>
    </row>
    <row r="29" spans="2:14">
      <c r="B29" s="389" t="s">
        <v>312</v>
      </c>
      <c r="C29" s="390">
        <v>1</v>
      </c>
      <c r="D29" s="390">
        <f>+D13/$C$13</f>
        <v>0.61087866108786615</v>
      </c>
      <c r="E29" s="390">
        <f t="shared" ref="E29:F29" si="5">+E13/$C$13</f>
        <v>0.30125523012552302</v>
      </c>
      <c r="F29" s="391">
        <f t="shared" si="5"/>
        <v>8.7866108786610872E-2</v>
      </c>
      <c r="M29" s="66"/>
    </row>
    <row r="30" spans="2:14">
      <c r="B30" s="389" t="s">
        <v>307</v>
      </c>
      <c r="C30" s="390">
        <v>1</v>
      </c>
      <c r="D30" s="390">
        <f>+D12/$C$12</f>
        <v>0.63954943679599496</v>
      </c>
      <c r="E30" s="390">
        <f t="shared" ref="E30:F30" si="6">+E12/$C$12</f>
        <v>0.26408010012515648</v>
      </c>
      <c r="F30" s="391">
        <f t="shared" si="6"/>
        <v>9.637046307884857E-2</v>
      </c>
      <c r="M30" s="66"/>
    </row>
    <row r="31" spans="2:14" ht="18" customHeight="1">
      <c r="B31" s="389" t="s">
        <v>313</v>
      </c>
      <c r="C31" s="390">
        <v>1</v>
      </c>
      <c r="D31" s="390">
        <f>+D11/$C$11</f>
        <v>0.64935064935064934</v>
      </c>
      <c r="E31" s="390">
        <f t="shared" ref="E31:F31" si="7">+E11/$C$11</f>
        <v>0.22943722943722944</v>
      </c>
      <c r="F31" s="391">
        <f t="shared" si="7"/>
        <v>0.12121212121212122</v>
      </c>
    </row>
    <row r="32" spans="2:14">
      <c r="B32" s="389" t="s">
        <v>308</v>
      </c>
      <c r="C32" s="390">
        <v>1</v>
      </c>
      <c r="D32" s="390">
        <f>+D10/$C$10</f>
        <v>0.76199616122840697</v>
      </c>
      <c r="E32" s="390">
        <f t="shared" ref="E32:F32" si="8">+E10/$C$10</f>
        <v>0.18809980806142035</v>
      </c>
      <c r="F32" s="391">
        <f t="shared" si="8"/>
        <v>4.9904030710172742E-2</v>
      </c>
    </row>
    <row r="33" spans="2:6">
      <c r="B33" s="389" t="s">
        <v>310</v>
      </c>
      <c r="C33" s="390">
        <v>1</v>
      </c>
      <c r="D33" s="390">
        <f>+D9/$C$9</f>
        <v>0.66408268733850129</v>
      </c>
      <c r="E33" s="390">
        <f t="shared" ref="E33:F33" si="9">+E9/$C$9</f>
        <v>0.27906976744186046</v>
      </c>
      <c r="F33" s="391">
        <f t="shared" si="9"/>
        <v>5.6847545219638244E-2</v>
      </c>
    </row>
    <row r="34" spans="2:6">
      <c r="B34" s="389" t="s">
        <v>311</v>
      </c>
      <c r="C34" s="390">
        <v>1</v>
      </c>
      <c r="D34" s="390">
        <f>+D8/$C$8</f>
        <v>0.66891891891891897</v>
      </c>
      <c r="E34" s="390">
        <f t="shared" ref="E34:F34" si="10">+E8/$C$8</f>
        <v>0.23986486486486486</v>
      </c>
      <c r="F34" s="391">
        <f t="shared" si="10"/>
        <v>9.1216216216216214E-2</v>
      </c>
    </row>
    <row r="35" spans="2:6" ht="15.75" thickBot="1">
      <c r="B35" s="392" t="s">
        <v>302</v>
      </c>
      <c r="C35" s="393">
        <v>1</v>
      </c>
      <c r="D35" s="393">
        <f>+D7/$C$7</f>
        <v>0.63289904149687193</v>
      </c>
      <c r="E35" s="393">
        <f t="shared" ref="E35:F35" si="11">+E7/$C$7</f>
        <v>0.27113585490443665</v>
      </c>
      <c r="F35" s="394">
        <f t="shared" si="11"/>
        <v>9.5965103598691384E-2</v>
      </c>
    </row>
    <row r="37" spans="2:6">
      <c r="C37" s="615" t="s">
        <v>641</v>
      </c>
      <c r="D37" s="615"/>
    </row>
    <row r="38" spans="2:6" ht="22.5" customHeight="1">
      <c r="B38" s="798" t="s">
        <v>320</v>
      </c>
      <c r="C38" s="798"/>
      <c r="D38" s="798"/>
      <c r="E38" s="798"/>
      <c r="F38" s="798"/>
    </row>
    <row r="44" spans="2:6" ht="8.25" customHeight="1"/>
    <row r="45" spans="2:6" ht="23.25" customHeight="1"/>
    <row r="60" spans="3:7" ht="24.75" customHeight="1"/>
    <row r="64" spans="3:7" ht="15" customHeight="1">
      <c r="C64" s="218"/>
      <c r="D64" s="218"/>
      <c r="E64" s="218"/>
      <c r="F64" s="218"/>
      <c r="G64" s="218"/>
    </row>
    <row r="65" spans="2:13" ht="21" customHeight="1">
      <c r="B65" s="618"/>
      <c r="C65" s="618"/>
      <c r="D65" s="618"/>
      <c r="E65" s="618"/>
      <c r="F65" s="618"/>
      <c r="G65" s="218"/>
      <c r="H65" s="218"/>
      <c r="I65" s="218"/>
      <c r="J65" s="218"/>
      <c r="K65" s="218"/>
      <c r="L65" s="218"/>
      <c r="M65" s="218"/>
    </row>
  </sheetData>
  <mergeCells count="13">
    <mergeCell ref="B65:F65"/>
    <mergeCell ref="B23:B24"/>
    <mergeCell ref="C23:C24"/>
    <mergeCell ref="D23:F23"/>
    <mergeCell ref="I28:N28"/>
    <mergeCell ref="C37:D37"/>
    <mergeCell ref="B38:F38"/>
    <mergeCell ref="B1:F1"/>
    <mergeCell ref="B18:G18"/>
    <mergeCell ref="B4:B5"/>
    <mergeCell ref="C4:C5"/>
    <mergeCell ref="D4:F4"/>
    <mergeCell ref="B2:F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2:M19"/>
  <sheetViews>
    <sheetView showGridLines="0" zoomScale="90" zoomScaleNormal="90" workbookViewId="0">
      <selection activeCell="E7" sqref="E7"/>
    </sheetView>
  </sheetViews>
  <sheetFormatPr baseColWidth="10" defaultColWidth="11.42578125" defaultRowHeight="15"/>
  <cols>
    <col min="2" max="2" width="33.42578125" customWidth="1"/>
    <col min="3" max="4" width="16.7109375" customWidth="1"/>
  </cols>
  <sheetData>
    <row r="2" spans="2:13">
      <c r="B2" s="615" t="s">
        <v>123</v>
      </c>
      <c r="C2" s="615"/>
      <c r="D2" s="615"/>
    </row>
    <row r="3" spans="2:13">
      <c r="B3" s="619" t="s">
        <v>124</v>
      </c>
      <c r="C3" s="619"/>
      <c r="D3" s="619"/>
    </row>
    <row r="4" spans="2:13" ht="15.75" thickBot="1">
      <c r="B4" s="9"/>
      <c r="C4" s="9"/>
      <c r="D4" s="9"/>
      <c r="E4" s="10"/>
    </row>
    <row r="5" spans="2:13" ht="15.75" thickBot="1">
      <c r="B5" s="125" t="s">
        <v>6</v>
      </c>
      <c r="C5" s="126" t="s">
        <v>7</v>
      </c>
      <c r="D5" s="127" t="s">
        <v>8</v>
      </c>
      <c r="E5" s="10"/>
      <c r="M5" s="26"/>
    </row>
    <row r="6" spans="2:13" ht="19.5" customHeight="1">
      <c r="B6" s="128" t="s">
        <v>9</v>
      </c>
      <c r="C6" s="129">
        <f>+SUM(C7:C15)</f>
        <v>18029</v>
      </c>
      <c r="D6" s="130">
        <f>+SUM(D7:D15)</f>
        <v>0.99999999999999989</v>
      </c>
      <c r="M6" s="26"/>
    </row>
    <row r="7" spans="2:13" ht="19.5" customHeight="1">
      <c r="B7" s="131" t="s">
        <v>1</v>
      </c>
      <c r="C7" s="132">
        <v>8645</v>
      </c>
      <c r="D7" s="133">
        <f t="shared" ref="D7:D15" si="0">C7/$C$6</f>
        <v>0.47950524155527208</v>
      </c>
      <c r="M7" s="26"/>
    </row>
    <row r="8" spans="2:13" ht="19.5" customHeight="1">
      <c r="B8" s="131" t="s">
        <v>125</v>
      </c>
      <c r="C8" s="132">
        <v>2613</v>
      </c>
      <c r="D8" s="133">
        <f t="shared" si="0"/>
        <v>0.14493316323700706</v>
      </c>
      <c r="M8" s="26"/>
    </row>
    <row r="9" spans="2:13" ht="19.5" customHeight="1">
      <c r="B9" s="131" t="s">
        <v>126</v>
      </c>
      <c r="C9" s="132">
        <v>2223</v>
      </c>
      <c r="D9" s="133">
        <f t="shared" si="0"/>
        <v>0.12330134782849853</v>
      </c>
      <c r="M9" s="26"/>
    </row>
    <row r="10" spans="2:13" ht="19.5" customHeight="1">
      <c r="B10" s="131" t="s">
        <v>127</v>
      </c>
      <c r="C10" s="132">
        <v>1984</v>
      </c>
      <c r="D10" s="133">
        <f t="shared" si="0"/>
        <v>0.11004492761661767</v>
      </c>
      <c r="M10" s="26"/>
    </row>
    <row r="11" spans="2:13" ht="19.5" customHeight="1">
      <c r="B11" s="131" t="s">
        <v>128</v>
      </c>
      <c r="C11" s="132">
        <v>657</v>
      </c>
      <c r="D11" s="133">
        <f t="shared" si="0"/>
        <v>3.6441289034333572E-2</v>
      </c>
      <c r="M11" s="26"/>
    </row>
    <row r="12" spans="2:13" ht="19.5" customHeight="1">
      <c r="B12" s="131" t="s">
        <v>129</v>
      </c>
      <c r="C12" s="132">
        <v>565</v>
      </c>
      <c r="D12" s="133">
        <f t="shared" si="0"/>
        <v>3.1338399245659773E-2</v>
      </c>
      <c r="M12" s="26"/>
    </row>
    <row r="13" spans="2:13" ht="19.5" customHeight="1">
      <c r="B13" s="131" t="s">
        <v>130</v>
      </c>
      <c r="C13" s="132">
        <v>536</v>
      </c>
      <c r="D13" s="133">
        <f t="shared" si="0"/>
        <v>2.9729879638360421E-2</v>
      </c>
      <c r="M13" s="26"/>
    </row>
    <row r="14" spans="2:13" ht="19.5" customHeight="1">
      <c r="B14" s="131" t="s">
        <v>131</v>
      </c>
      <c r="C14" s="132">
        <v>485</v>
      </c>
      <c r="D14" s="133">
        <f t="shared" si="0"/>
        <v>2.6901103777247769E-2</v>
      </c>
      <c r="M14" s="26"/>
    </row>
    <row r="15" spans="2:13" ht="23.25" customHeight="1" thickBot="1">
      <c r="B15" s="134" t="s">
        <v>132</v>
      </c>
      <c r="C15" s="135">
        <v>321</v>
      </c>
      <c r="D15" s="136">
        <f t="shared" si="0"/>
        <v>1.7804648067003163E-2</v>
      </c>
      <c r="M15" s="26"/>
    </row>
    <row r="16" spans="2:13">
      <c r="M16" s="26"/>
    </row>
    <row r="18" spans="2:9">
      <c r="B18" s="615" t="s">
        <v>401</v>
      </c>
      <c r="C18" s="615"/>
      <c r="D18" s="615"/>
      <c r="E18" s="615"/>
      <c r="F18" s="615"/>
      <c r="G18" s="615"/>
      <c r="H18" s="615"/>
      <c r="I18" s="615"/>
    </row>
    <row r="19" spans="2:9">
      <c r="B19" s="619" t="s">
        <v>133</v>
      </c>
      <c r="C19" s="619"/>
      <c r="D19" s="619"/>
      <c r="E19" s="619"/>
      <c r="F19" s="619"/>
      <c r="G19" s="619"/>
      <c r="H19" s="619"/>
      <c r="I19" s="619"/>
    </row>
  </sheetData>
  <mergeCells count="4">
    <mergeCell ref="B2:D2"/>
    <mergeCell ref="B3:D3"/>
    <mergeCell ref="B18:I18"/>
    <mergeCell ref="B19:I19"/>
  </mergeCells>
  <pageMargins left="0.7" right="0.7" top="0.75" bottom="0.75" header="0.3" footer="0.3"/>
  <pageSetup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>
  <dimension ref="B1:U93"/>
  <sheetViews>
    <sheetView showGridLines="0" workbookViewId="0">
      <selection activeCell="M40" sqref="M40"/>
    </sheetView>
  </sheetViews>
  <sheetFormatPr baseColWidth="10" defaultRowHeight="15"/>
  <cols>
    <col min="2" max="2" width="17.85546875" style="53" customWidth="1"/>
    <col min="3" max="3" width="13" style="53" customWidth="1"/>
    <col min="4" max="10" width="11.7109375" style="53" customWidth="1"/>
    <col min="11" max="13" width="11.7109375" customWidth="1"/>
  </cols>
  <sheetData>
    <row r="1" spans="2:21">
      <c r="B1" s="615" t="s">
        <v>458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</row>
    <row r="2" spans="2:21">
      <c r="B2" s="619" t="s">
        <v>321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101"/>
      <c r="O2" s="102"/>
    </row>
    <row r="3" spans="2:21" ht="15.75" thickBot="1"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102"/>
    </row>
    <row r="4" spans="2:21" ht="15.75" thickBot="1">
      <c r="B4" s="780" t="s">
        <v>89</v>
      </c>
      <c r="C4" s="782" t="s">
        <v>9</v>
      </c>
      <c r="D4" s="784" t="s">
        <v>6</v>
      </c>
      <c r="E4" s="785"/>
      <c r="F4" s="785"/>
      <c r="G4" s="785"/>
      <c r="H4" s="785"/>
      <c r="I4" s="785"/>
      <c r="J4" s="785"/>
      <c r="K4" s="785"/>
      <c r="L4" s="785"/>
      <c r="M4" s="786"/>
      <c r="O4" s="102"/>
    </row>
    <row r="5" spans="2:21" ht="24.75" thickBot="1">
      <c r="B5" s="781"/>
      <c r="C5" s="783"/>
      <c r="D5" s="368" t="s">
        <v>302</v>
      </c>
      <c r="E5" s="368" t="s">
        <v>311</v>
      </c>
      <c r="F5" s="368" t="s">
        <v>310</v>
      </c>
      <c r="G5" s="368" t="s">
        <v>308</v>
      </c>
      <c r="H5" s="368" t="s">
        <v>313</v>
      </c>
      <c r="I5" s="368" t="s">
        <v>307</v>
      </c>
      <c r="J5" s="368" t="s">
        <v>312</v>
      </c>
      <c r="K5" s="368" t="s">
        <v>309</v>
      </c>
      <c r="L5" s="368" t="s">
        <v>315</v>
      </c>
      <c r="M5" s="395" t="s">
        <v>314</v>
      </c>
      <c r="O5" s="102"/>
    </row>
    <row r="6" spans="2:21" ht="16.5" customHeight="1">
      <c r="B6" s="67" t="s">
        <v>9</v>
      </c>
      <c r="C6" s="103">
        <f>+SUM(D6:M6)</f>
        <v>7432.75</v>
      </c>
      <c r="D6" s="103">
        <f t="shared" ref="D6:M6" si="0">+SUM(D7:D17)</f>
        <v>4386.75</v>
      </c>
      <c r="E6" s="103">
        <f t="shared" si="0"/>
        <v>298</v>
      </c>
      <c r="F6" s="103">
        <f t="shared" si="0"/>
        <v>396</v>
      </c>
      <c r="G6" s="103">
        <f t="shared" si="0"/>
        <v>524</v>
      </c>
      <c r="H6" s="103">
        <f t="shared" si="0"/>
        <v>231</v>
      </c>
      <c r="I6" s="103">
        <f t="shared" si="0"/>
        <v>806</v>
      </c>
      <c r="J6" s="103">
        <f t="shared" si="0"/>
        <v>239</v>
      </c>
      <c r="K6" s="103">
        <f t="shared" si="0"/>
        <v>411</v>
      </c>
      <c r="L6" s="103">
        <f t="shared" si="0"/>
        <v>36</v>
      </c>
      <c r="M6" s="104">
        <f t="shared" si="0"/>
        <v>105</v>
      </c>
      <c r="O6" s="102"/>
    </row>
    <row r="7" spans="2:21" ht="18.75" customHeight="1">
      <c r="B7" s="68" t="s">
        <v>90</v>
      </c>
      <c r="C7" s="106">
        <f>+SUM(D7:M7)</f>
        <v>5464</v>
      </c>
      <c r="D7" s="106">
        <v>3107</v>
      </c>
      <c r="E7" s="106">
        <v>233</v>
      </c>
      <c r="F7" s="106">
        <v>293</v>
      </c>
      <c r="G7" s="106">
        <v>410</v>
      </c>
      <c r="H7" s="106">
        <v>184</v>
      </c>
      <c r="I7" s="106">
        <v>632</v>
      </c>
      <c r="J7" s="106">
        <v>180</v>
      </c>
      <c r="K7" s="106">
        <v>313</v>
      </c>
      <c r="L7" s="106">
        <v>31</v>
      </c>
      <c r="M7" s="107">
        <v>81</v>
      </c>
      <c r="O7" s="102"/>
    </row>
    <row r="8" spans="2:21" ht="18.75" customHeight="1">
      <c r="B8" s="68" t="s">
        <v>91</v>
      </c>
      <c r="C8" s="106">
        <f t="shared" ref="C8:C17" si="1">+SUM(D8:M8)</f>
        <v>1064</v>
      </c>
      <c r="D8" s="106">
        <v>655</v>
      </c>
      <c r="E8" s="106">
        <v>41</v>
      </c>
      <c r="F8" s="106">
        <v>60</v>
      </c>
      <c r="G8" s="106">
        <v>60</v>
      </c>
      <c r="H8" s="106">
        <v>28</v>
      </c>
      <c r="I8" s="106">
        <v>109</v>
      </c>
      <c r="J8" s="106">
        <v>37</v>
      </c>
      <c r="K8" s="106">
        <v>57</v>
      </c>
      <c r="L8" s="106">
        <v>1</v>
      </c>
      <c r="M8" s="107">
        <v>16</v>
      </c>
      <c r="O8" s="102"/>
    </row>
    <row r="9" spans="2:21" ht="18.75" customHeight="1">
      <c r="B9" s="68" t="s">
        <v>92</v>
      </c>
      <c r="C9" s="106">
        <f t="shared" si="1"/>
        <v>487</v>
      </c>
      <c r="D9" s="106">
        <v>330</v>
      </c>
      <c r="E9" s="106">
        <v>17</v>
      </c>
      <c r="F9" s="106">
        <v>26</v>
      </c>
      <c r="G9" s="106">
        <v>29</v>
      </c>
      <c r="H9" s="106">
        <v>9</v>
      </c>
      <c r="I9" s="106">
        <v>36</v>
      </c>
      <c r="J9" s="106">
        <v>12</v>
      </c>
      <c r="K9" s="106">
        <v>24</v>
      </c>
      <c r="L9" s="106">
        <v>2</v>
      </c>
      <c r="M9" s="107">
        <v>2</v>
      </c>
      <c r="O9" s="102"/>
    </row>
    <row r="10" spans="2:21" ht="18.75" customHeight="1">
      <c r="B10" s="68" t="s">
        <v>93</v>
      </c>
      <c r="C10" s="106">
        <f t="shared" si="1"/>
        <v>39</v>
      </c>
      <c r="D10" s="106">
        <v>32</v>
      </c>
      <c r="E10" s="106">
        <v>0</v>
      </c>
      <c r="F10" s="106">
        <v>1</v>
      </c>
      <c r="G10" s="106">
        <v>2</v>
      </c>
      <c r="H10" s="106">
        <v>0</v>
      </c>
      <c r="I10" s="106">
        <v>2</v>
      </c>
      <c r="J10" s="106">
        <v>1</v>
      </c>
      <c r="K10" s="106">
        <v>1</v>
      </c>
      <c r="L10" s="106">
        <v>0</v>
      </c>
      <c r="M10" s="107">
        <v>0</v>
      </c>
      <c r="O10" s="102"/>
    </row>
    <row r="11" spans="2:21" ht="18.75" customHeight="1">
      <c r="B11" s="68" t="s">
        <v>94</v>
      </c>
      <c r="C11" s="106">
        <f t="shared" si="1"/>
        <v>103</v>
      </c>
      <c r="D11" s="106">
        <v>53</v>
      </c>
      <c r="E11" s="106">
        <v>3</v>
      </c>
      <c r="F11" s="106">
        <v>7</v>
      </c>
      <c r="G11" s="106">
        <v>12</v>
      </c>
      <c r="H11" s="106">
        <v>5</v>
      </c>
      <c r="I11" s="106">
        <v>9</v>
      </c>
      <c r="J11" s="106">
        <v>3</v>
      </c>
      <c r="K11" s="106">
        <v>8</v>
      </c>
      <c r="L11" s="106">
        <v>1</v>
      </c>
      <c r="M11" s="107">
        <v>2</v>
      </c>
      <c r="O11" s="615" t="s">
        <v>642</v>
      </c>
      <c r="P11" s="615"/>
      <c r="Q11" s="615"/>
      <c r="R11" s="615"/>
      <c r="S11" s="615"/>
      <c r="T11" s="615"/>
      <c r="U11" s="615"/>
    </row>
    <row r="12" spans="2:21" ht="14.25" customHeight="1">
      <c r="B12" s="68" t="s">
        <v>95</v>
      </c>
      <c r="C12" s="106">
        <f t="shared" si="1"/>
        <v>20</v>
      </c>
      <c r="D12" s="106">
        <v>19</v>
      </c>
      <c r="E12" s="106">
        <v>0</v>
      </c>
      <c r="F12" s="106">
        <v>0</v>
      </c>
      <c r="G12" s="106">
        <v>0</v>
      </c>
      <c r="H12" s="106">
        <v>0</v>
      </c>
      <c r="I12" s="106">
        <v>1</v>
      </c>
      <c r="J12" s="106">
        <v>0</v>
      </c>
      <c r="K12" s="106">
        <v>0</v>
      </c>
      <c r="L12" s="106">
        <v>0</v>
      </c>
      <c r="M12" s="107">
        <v>0</v>
      </c>
      <c r="O12" s="799" t="s">
        <v>322</v>
      </c>
      <c r="P12" s="799"/>
      <c r="Q12" s="799"/>
      <c r="R12" s="799"/>
      <c r="S12" s="799"/>
      <c r="T12" s="799"/>
      <c r="U12" s="799"/>
    </row>
    <row r="13" spans="2:21" ht="18.75" customHeight="1">
      <c r="B13" s="68" t="s">
        <v>96</v>
      </c>
      <c r="C13" s="106">
        <f t="shared" si="1"/>
        <v>17</v>
      </c>
      <c r="D13" s="106">
        <v>17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7">
        <v>0</v>
      </c>
      <c r="O13" s="102"/>
    </row>
    <row r="14" spans="2:21" ht="18.75" customHeight="1">
      <c r="B14" s="68" t="s">
        <v>97</v>
      </c>
      <c r="C14" s="106">
        <f t="shared" si="1"/>
        <v>3</v>
      </c>
      <c r="D14" s="106">
        <v>3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7">
        <v>0</v>
      </c>
      <c r="O14" s="102"/>
    </row>
    <row r="15" spans="2:21" ht="18.75" customHeight="1">
      <c r="B15" s="68" t="s">
        <v>98</v>
      </c>
      <c r="C15" s="106">
        <f t="shared" si="1"/>
        <v>1</v>
      </c>
      <c r="D15" s="106">
        <v>1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7">
        <v>0</v>
      </c>
      <c r="O15" s="102"/>
    </row>
    <row r="16" spans="2:21" ht="18.75" customHeight="1">
      <c r="B16" s="68" t="s">
        <v>99</v>
      </c>
      <c r="C16" s="106">
        <f t="shared" si="1"/>
        <v>2</v>
      </c>
      <c r="D16" s="106">
        <v>2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7">
        <v>0</v>
      </c>
      <c r="O16" s="102"/>
    </row>
    <row r="17" spans="2:15" ht="15.75" thickBot="1">
      <c r="B17" s="71" t="s">
        <v>81</v>
      </c>
      <c r="C17" s="109">
        <f t="shared" si="1"/>
        <v>232.75</v>
      </c>
      <c r="D17" s="109">
        <v>167.75</v>
      </c>
      <c r="E17" s="109">
        <v>4</v>
      </c>
      <c r="F17" s="109">
        <v>9</v>
      </c>
      <c r="G17" s="109">
        <v>11</v>
      </c>
      <c r="H17" s="109">
        <v>5</v>
      </c>
      <c r="I17" s="109">
        <v>17</v>
      </c>
      <c r="J17" s="109">
        <v>6</v>
      </c>
      <c r="K17" s="109">
        <v>8</v>
      </c>
      <c r="L17" s="109">
        <v>1</v>
      </c>
      <c r="M17" s="110">
        <v>4</v>
      </c>
      <c r="O17" s="102"/>
    </row>
    <row r="18" spans="2:15" ht="9" customHeight="1">
      <c r="O18" s="102"/>
    </row>
    <row r="19" spans="2:15" ht="18.75" customHeight="1">
      <c r="B19" s="618" t="s">
        <v>82</v>
      </c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</row>
    <row r="21" spans="2:15">
      <c r="F21" s="615" t="s">
        <v>642</v>
      </c>
      <c r="G21" s="615"/>
      <c r="H21" s="615"/>
      <c r="I21" s="615"/>
      <c r="J21" s="615"/>
      <c r="K21" s="615"/>
      <c r="L21" s="615"/>
    </row>
    <row r="22" spans="2:15" ht="15.75" thickBot="1">
      <c r="F22" s="799" t="s">
        <v>322</v>
      </c>
      <c r="G22" s="799"/>
      <c r="H22" s="799"/>
      <c r="I22" s="799"/>
      <c r="J22" s="799"/>
      <c r="K22" s="799"/>
      <c r="L22" s="799"/>
    </row>
    <row r="23" spans="2:15">
      <c r="B23" s="629" t="s">
        <v>89</v>
      </c>
      <c r="C23" s="631" t="s">
        <v>9</v>
      </c>
      <c r="D23"/>
      <c r="E23"/>
      <c r="F23"/>
      <c r="G23"/>
      <c r="H23"/>
      <c r="I23"/>
      <c r="J23"/>
    </row>
    <row r="24" spans="2:15">
      <c r="B24" s="630"/>
      <c r="C24" s="632"/>
      <c r="D24"/>
      <c r="E24"/>
      <c r="F24"/>
      <c r="G24"/>
      <c r="H24"/>
      <c r="I24"/>
      <c r="J24"/>
    </row>
    <row r="25" spans="2:15">
      <c r="B25" s="111" t="s">
        <v>9</v>
      </c>
      <c r="C25" s="112">
        <v>1</v>
      </c>
      <c r="D25"/>
      <c r="E25"/>
      <c r="F25"/>
      <c r="G25"/>
      <c r="H25"/>
      <c r="I25"/>
      <c r="J25"/>
    </row>
    <row r="26" spans="2:15">
      <c r="B26" s="113" t="s">
        <v>81</v>
      </c>
      <c r="C26" s="117">
        <v>3.1314116578655272E-2</v>
      </c>
      <c r="D26"/>
      <c r="E26"/>
      <c r="F26"/>
      <c r="G26"/>
      <c r="H26"/>
      <c r="I26"/>
      <c r="J26"/>
    </row>
    <row r="27" spans="2:15">
      <c r="B27" s="113" t="s">
        <v>99</v>
      </c>
      <c r="C27" s="117">
        <v>2.6907941206148463E-4</v>
      </c>
      <c r="D27"/>
      <c r="E27"/>
      <c r="F27"/>
      <c r="G27"/>
      <c r="H27"/>
      <c r="I27"/>
      <c r="J27"/>
    </row>
    <row r="28" spans="2:15">
      <c r="B28" s="113" t="s">
        <v>98</v>
      </c>
      <c r="C28" s="117">
        <v>1.3453970603074231E-4</v>
      </c>
      <c r="D28"/>
      <c r="E28"/>
      <c r="F28"/>
      <c r="G28"/>
      <c r="H28"/>
      <c r="I28"/>
      <c r="J28"/>
    </row>
    <row r="29" spans="2:15">
      <c r="B29" s="113" t="s">
        <v>97</v>
      </c>
      <c r="C29" s="117">
        <v>4.0361911809222694E-4</v>
      </c>
      <c r="D29"/>
      <c r="E29"/>
      <c r="F29"/>
      <c r="G29"/>
      <c r="H29"/>
      <c r="I29"/>
      <c r="J29"/>
    </row>
    <row r="30" spans="2:15">
      <c r="B30" s="113" t="s">
        <v>96</v>
      </c>
      <c r="C30" s="117">
        <v>2.2871750025226195E-3</v>
      </c>
      <c r="D30"/>
      <c r="E30"/>
      <c r="F30"/>
      <c r="G30"/>
      <c r="H30"/>
      <c r="I30"/>
      <c r="J30"/>
    </row>
    <row r="31" spans="2:15" ht="17.25" customHeight="1">
      <c r="B31" s="113" t="s">
        <v>95</v>
      </c>
      <c r="C31" s="117">
        <v>2.6907941206148465E-3</v>
      </c>
      <c r="D31"/>
      <c r="E31"/>
      <c r="F31"/>
      <c r="G31"/>
      <c r="H31"/>
      <c r="I31"/>
      <c r="J31"/>
    </row>
    <row r="32" spans="2:15">
      <c r="B32" s="113" t="s">
        <v>94</v>
      </c>
      <c r="C32" s="117">
        <v>1.385758972116646E-2</v>
      </c>
      <c r="D32"/>
      <c r="E32"/>
      <c r="F32"/>
      <c r="G32"/>
      <c r="H32"/>
      <c r="I32"/>
      <c r="J32"/>
    </row>
    <row r="33" spans="2:11">
      <c r="B33" s="113" t="s">
        <v>93</v>
      </c>
      <c r="C33" s="117">
        <v>5.2470485351989509E-3</v>
      </c>
      <c r="D33"/>
      <c r="E33"/>
      <c r="F33"/>
      <c r="G33"/>
      <c r="H33"/>
      <c r="I33"/>
      <c r="J33"/>
    </row>
    <row r="34" spans="2:11">
      <c r="B34" s="113" t="s">
        <v>92</v>
      </c>
      <c r="C34" s="117">
        <v>6.5520836836971505E-2</v>
      </c>
      <c r="D34"/>
      <c r="E34"/>
      <c r="F34"/>
      <c r="G34"/>
      <c r="H34"/>
      <c r="I34"/>
      <c r="J34"/>
    </row>
    <row r="35" spans="2:11">
      <c r="B35" s="113" t="s">
        <v>91</v>
      </c>
      <c r="C35" s="117">
        <v>0.14315024721670982</v>
      </c>
      <c r="D35"/>
      <c r="E35"/>
      <c r="F35"/>
      <c r="G35"/>
      <c r="H35"/>
      <c r="I35"/>
      <c r="J35"/>
    </row>
    <row r="36" spans="2:11">
      <c r="B36" s="113" t="s">
        <v>90</v>
      </c>
      <c r="C36" s="117">
        <v>0.73512495375197606</v>
      </c>
      <c r="D36"/>
      <c r="E36"/>
      <c r="F36"/>
      <c r="G36"/>
      <c r="H36"/>
      <c r="I36"/>
      <c r="J36"/>
    </row>
    <row r="37" spans="2:11">
      <c r="B37"/>
      <c r="C37"/>
      <c r="D37"/>
      <c r="E37"/>
      <c r="F37"/>
      <c r="G37"/>
      <c r="H37"/>
      <c r="I37"/>
      <c r="J37"/>
    </row>
    <row r="38" spans="2:11">
      <c r="B38"/>
      <c r="C38"/>
      <c r="D38"/>
      <c r="E38"/>
      <c r="F38"/>
      <c r="G38"/>
      <c r="H38"/>
      <c r="I38"/>
      <c r="J38"/>
    </row>
    <row r="39" spans="2:11">
      <c r="B39"/>
      <c r="C39"/>
      <c r="D39"/>
      <c r="E39"/>
      <c r="F39"/>
      <c r="G39"/>
      <c r="H39"/>
      <c r="I39"/>
      <c r="J39"/>
    </row>
    <row r="40" spans="2:11">
      <c r="B40"/>
      <c r="C40"/>
      <c r="D40"/>
      <c r="E40"/>
      <c r="F40"/>
      <c r="G40"/>
      <c r="H40"/>
      <c r="I40"/>
      <c r="J40"/>
    </row>
    <row r="41" spans="2:11">
      <c r="B41"/>
      <c r="C41"/>
      <c r="D41"/>
      <c r="E41"/>
      <c r="F41"/>
      <c r="G41"/>
      <c r="H41"/>
      <c r="I41"/>
      <c r="J41"/>
    </row>
    <row r="42" spans="2:11" ht="21" customHeight="1">
      <c r="B42"/>
      <c r="C42"/>
      <c r="D42"/>
      <c r="E42"/>
      <c r="F42" s="618" t="s">
        <v>82</v>
      </c>
      <c r="G42" s="618"/>
      <c r="H42" s="618"/>
      <c r="I42" s="618"/>
      <c r="J42" s="618"/>
      <c r="K42" s="618"/>
    </row>
    <row r="43" spans="2:11">
      <c r="B43"/>
      <c r="C43"/>
      <c r="D43"/>
      <c r="E43"/>
      <c r="F43"/>
      <c r="G43"/>
      <c r="H43"/>
      <c r="I43"/>
      <c r="J43"/>
    </row>
    <row r="44" spans="2:11">
      <c r="B44"/>
      <c r="C44"/>
      <c r="D44"/>
      <c r="E44"/>
      <c r="F44"/>
      <c r="G44"/>
      <c r="H44"/>
      <c r="I44"/>
      <c r="J44"/>
    </row>
    <row r="45" spans="2:11">
      <c r="B45"/>
      <c r="C45"/>
      <c r="D45"/>
      <c r="E45"/>
      <c r="F45"/>
      <c r="G45"/>
      <c r="H45"/>
      <c r="I45"/>
      <c r="J45"/>
    </row>
    <row r="46" spans="2:11">
      <c r="B46"/>
      <c r="C46"/>
      <c r="D46"/>
      <c r="E46"/>
      <c r="F46"/>
      <c r="G46"/>
      <c r="H46"/>
      <c r="I46"/>
      <c r="J46"/>
    </row>
    <row r="47" spans="2:11">
      <c r="B47"/>
      <c r="C47"/>
      <c r="D47"/>
      <c r="E47"/>
      <c r="F47"/>
      <c r="G47"/>
      <c r="H47"/>
      <c r="I47"/>
      <c r="J47"/>
    </row>
    <row r="48" spans="2:11">
      <c r="B48"/>
      <c r="C48"/>
      <c r="D48"/>
      <c r="E48"/>
      <c r="F48"/>
      <c r="G48"/>
      <c r="H48"/>
      <c r="I48"/>
      <c r="J48"/>
    </row>
    <row r="49" spans="2:16">
      <c r="B49"/>
      <c r="C49"/>
      <c r="D49"/>
      <c r="E49"/>
      <c r="F49"/>
      <c r="G49"/>
      <c r="H49"/>
      <c r="I49"/>
      <c r="J49"/>
    </row>
    <row r="50" spans="2:16">
      <c r="B50"/>
      <c r="C50"/>
      <c r="D50"/>
      <c r="E50"/>
      <c r="F50"/>
      <c r="G50"/>
      <c r="H50"/>
      <c r="I50"/>
      <c r="J50"/>
    </row>
    <row r="51" spans="2:16">
      <c r="B51"/>
      <c r="C51"/>
      <c r="D51"/>
      <c r="E51"/>
      <c r="F51"/>
      <c r="G51"/>
      <c r="H51"/>
      <c r="I51"/>
      <c r="J51"/>
      <c r="P51" s="75"/>
    </row>
    <row r="52" spans="2:16">
      <c r="B52"/>
      <c r="C52"/>
      <c r="D52"/>
      <c r="E52"/>
      <c r="F52"/>
      <c r="G52"/>
      <c r="H52"/>
      <c r="I52"/>
      <c r="J52"/>
    </row>
    <row r="53" spans="2:16">
      <c r="B53"/>
      <c r="C53"/>
      <c r="D53"/>
      <c r="E53"/>
      <c r="F53"/>
      <c r="G53"/>
      <c r="H53"/>
      <c r="I53"/>
      <c r="J53"/>
    </row>
    <row r="54" spans="2:16">
      <c r="B54"/>
      <c r="C54"/>
      <c r="D54"/>
      <c r="E54"/>
      <c r="F54"/>
      <c r="G54"/>
      <c r="H54"/>
      <c r="I54"/>
      <c r="J54"/>
    </row>
    <row r="55" spans="2:16">
      <c r="B55"/>
      <c r="C55"/>
      <c r="D55"/>
      <c r="E55"/>
      <c r="F55"/>
      <c r="G55"/>
      <c r="H55"/>
      <c r="I55"/>
      <c r="J55"/>
    </row>
    <row r="56" spans="2:16">
      <c r="B56"/>
      <c r="C56"/>
      <c r="D56"/>
      <c r="E56"/>
      <c r="F56"/>
      <c r="G56"/>
      <c r="H56"/>
      <c r="I56"/>
      <c r="J56"/>
    </row>
    <row r="57" spans="2:16">
      <c r="C57"/>
      <c r="D57"/>
      <c r="E57"/>
      <c r="F57"/>
      <c r="G57"/>
      <c r="H57"/>
      <c r="I57"/>
      <c r="J57"/>
    </row>
    <row r="58" spans="2:16">
      <c r="C58"/>
      <c r="D58"/>
      <c r="E58"/>
      <c r="F58"/>
      <c r="G58"/>
      <c r="H58"/>
      <c r="I58"/>
      <c r="J58"/>
    </row>
    <row r="59" spans="2:16">
      <c r="C59"/>
      <c r="D59"/>
      <c r="E59"/>
      <c r="F59"/>
      <c r="G59"/>
      <c r="H59"/>
      <c r="I59"/>
      <c r="J59"/>
    </row>
    <row r="60" spans="2:16">
      <c r="C60"/>
      <c r="D60"/>
      <c r="E60"/>
      <c r="F60"/>
      <c r="G60"/>
      <c r="H60"/>
      <c r="I60"/>
      <c r="J60"/>
    </row>
    <row r="61" spans="2:16">
      <c r="C61"/>
      <c r="D61"/>
      <c r="E61"/>
      <c r="F61"/>
      <c r="G61"/>
      <c r="H61"/>
      <c r="I61"/>
      <c r="J61"/>
    </row>
    <row r="62" spans="2:16">
      <c r="C62"/>
      <c r="D62"/>
      <c r="E62"/>
      <c r="F62"/>
      <c r="G62"/>
      <c r="H62"/>
      <c r="I62"/>
      <c r="J62"/>
    </row>
    <row r="63" spans="2:16">
      <c r="C63"/>
      <c r="D63"/>
      <c r="E63"/>
      <c r="F63"/>
      <c r="G63"/>
      <c r="H63"/>
      <c r="I63"/>
      <c r="J63"/>
    </row>
    <row r="64" spans="2:16">
      <c r="C64"/>
      <c r="D64"/>
      <c r="E64"/>
      <c r="F64"/>
      <c r="G64"/>
      <c r="H64"/>
      <c r="I64"/>
      <c r="J64"/>
    </row>
    <row r="65" spans="2:15">
      <c r="C65"/>
      <c r="D65"/>
      <c r="E65"/>
      <c r="F65"/>
      <c r="G65"/>
      <c r="H65"/>
      <c r="I65"/>
      <c r="J65"/>
    </row>
    <row r="66" spans="2:15">
      <c r="C66"/>
      <c r="D66"/>
      <c r="E66"/>
      <c r="F66"/>
      <c r="G66"/>
      <c r="H66"/>
      <c r="I66"/>
      <c r="J66"/>
    </row>
    <row r="67" spans="2:15">
      <c r="C67"/>
      <c r="D67"/>
      <c r="E67"/>
      <c r="F67"/>
      <c r="G67"/>
      <c r="H67"/>
      <c r="I67"/>
      <c r="J67"/>
    </row>
    <row r="68" spans="2:15">
      <c r="C68"/>
      <c r="D68"/>
      <c r="E68"/>
      <c r="F68"/>
      <c r="G68"/>
      <c r="H68"/>
      <c r="I68"/>
      <c r="J68"/>
    </row>
    <row r="69" spans="2:15">
      <c r="C69"/>
      <c r="D69"/>
      <c r="E69"/>
      <c r="F69"/>
      <c r="G69"/>
      <c r="H69"/>
      <c r="I69"/>
      <c r="J69"/>
    </row>
    <row r="70" spans="2:15">
      <c r="C70"/>
      <c r="D70"/>
      <c r="E70"/>
      <c r="F70"/>
      <c r="G70"/>
      <c r="H70"/>
      <c r="I70"/>
      <c r="J70"/>
    </row>
    <row r="71" spans="2:15">
      <c r="C71"/>
      <c r="D71"/>
      <c r="E71"/>
      <c r="F71"/>
      <c r="G71"/>
      <c r="H71"/>
      <c r="I71"/>
      <c r="J71"/>
    </row>
    <row r="74" spans="2:15">
      <c r="B74"/>
      <c r="C74"/>
      <c r="D74"/>
      <c r="E74">
        <v>4386.75</v>
      </c>
      <c r="F74">
        <v>298</v>
      </c>
      <c r="G74">
        <v>396</v>
      </c>
      <c r="H74">
        <v>524</v>
      </c>
      <c r="I74">
        <v>231</v>
      </c>
      <c r="J74">
        <v>806</v>
      </c>
      <c r="K74">
        <v>239</v>
      </c>
      <c r="L74">
        <v>411</v>
      </c>
      <c r="M74">
        <v>36</v>
      </c>
      <c r="N74">
        <v>105</v>
      </c>
      <c r="O74">
        <v>7432.75</v>
      </c>
    </row>
    <row r="75" spans="2:15">
      <c r="B75"/>
      <c r="C75"/>
      <c r="D75"/>
      <c r="E75"/>
      <c r="F75"/>
      <c r="G75"/>
      <c r="H75"/>
      <c r="I75"/>
      <c r="J75"/>
    </row>
    <row r="76" spans="2:15">
      <c r="B76"/>
      <c r="C76"/>
      <c r="D76"/>
      <c r="E76" s="221">
        <f>E74-E71</f>
        <v>4386.75</v>
      </c>
      <c r="F76" s="221">
        <f t="shared" ref="F76:O76" si="2">F74-F71</f>
        <v>298</v>
      </c>
      <c r="G76" s="221">
        <f t="shared" si="2"/>
        <v>396</v>
      </c>
      <c r="H76" s="221">
        <f t="shared" si="2"/>
        <v>524</v>
      </c>
      <c r="I76" s="221">
        <f t="shared" si="2"/>
        <v>231</v>
      </c>
      <c r="J76" s="221">
        <f t="shared" si="2"/>
        <v>806</v>
      </c>
      <c r="K76" s="221">
        <f t="shared" si="2"/>
        <v>239</v>
      </c>
      <c r="L76" s="221">
        <f t="shared" si="2"/>
        <v>411</v>
      </c>
      <c r="M76" s="221">
        <f t="shared" si="2"/>
        <v>36</v>
      </c>
      <c r="N76" s="221">
        <f t="shared" si="2"/>
        <v>105</v>
      </c>
      <c r="O76" s="221">
        <f t="shared" si="2"/>
        <v>7432.75</v>
      </c>
    </row>
    <row r="77" spans="2:15">
      <c r="B77"/>
      <c r="C77"/>
      <c r="D77"/>
      <c r="E77"/>
      <c r="F77"/>
      <c r="G77"/>
      <c r="H77"/>
      <c r="I77"/>
      <c r="J77"/>
    </row>
    <row r="78" spans="2:15">
      <c r="B78"/>
      <c r="C78"/>
      <c r="D78"/>
      <c r="E78"/>
      <c r="F78"/>
      <c r="G78"/>
      <c r="H78"/>
      <c r="I78"/>
      <c r="J78"/>
    </row>
    <row r="79" spans="2:15">
      <c r="B79"/>
      <c r="C79"/>
      <c r="D79"/>
      <c r="E79"/>
      <c r="F79"/>
      <c r="G79"/>
      <c r="H79"/>
      <c r="I79"/>
      <c r="J79"/>
    </row>
    <row r="80" spans="2:15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</sheetData>
  <mergeCells count="14">
    <mergeCell ref="F42:K42"/>
    <mergeCell ref="B1:M1"/>
    <mergeCell ref="B2:M2"/>
    <mergeCell ref="B3:N3"/>
    <mergeCell ref="B4:B5"/>
    <mergeCell ref="C4:C5"/>
    <mergeCell ref="D4:M4"/>
    <mergeCell ref="O12:U12"/>
    <mergeCell ref="O11:U11"/>
    <mergeCell ref="B19:M19"/>
    <mergeCell ref="B23:B24"/>
    <mergeCell ref="C23:C24"/>
    <mergeCell ref="F21:L21"/>
    <mergeCell ref="F22:L22"/>
  </mergeCells>
  <pageMargins left="0.7" right="0.7" top="0.75" bottom="0.75" header="0.3" footer="0.3"/>
  <pageSetup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9:L10"/>
  <sheetViews>
    <sheetView workbookViewId="0">
      <selection activeCell="M10" sqref="M10"/>
    </sheetView>
  </sheetViews>
  <sheetFormatPr baseColWidth="10" defaultRowHeight="15"/>
  <cols>
    <col min="1" max="16384" width="11.42578125" style="1"/>
  </cols>
  <sheetData>
    <row r="9" spans="6:12" ht="59.25">
      <c r="F9" s="613" t="s">
        <v>4</v>
      </c>
      <c r="G9" s="613"/>
      <c r="H9" s="613"/>
      <c r="I9" s="613"/>
      <c r="J9" s="613"/>
      <c r="K9" s="613"/>
      <c r="L9" s="613"/>
    </row>
    <row r="10" spans="6:12" ht="61.5">
      <c r="F10" s="8"/>
      <c r="G10" s="614" t="s">
        <v>303</v>
      </c>
      <c r="H10" s="614"/>
      <c r="I10" s="614"/>
      <c r="J10" s="614"/>
      <c r="K10" s="614"/>
      <c r="L10" s="8"/>
    </row>
  </sheetData>
  <mergeCells count="2">
    <mergeCell ref="F9:L9"/>
    <mergeCell ref="G10:K10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2:M21"/>
  <sheetViews>
    <sheetView showGridLines="0" workbookViewId="0">
      <selection activeCell="I6" sqref="I6"/>
    </sheetView>
  </sheetViews>
  <sheetFormatPr baseColWidth="10" defaultRowHeight="15"/>
  <cols>
    <col min="2" max="2" width="25.140625" customWidth="1"/>
  </cols>
  <sheetData>
    <row r="2" spans="1:13">
      <c r="B2" s="615" t="s">
        <v>459</v>
      </c>
      <c r="C2" s="615"/>
      <c r="D2" s="615"/>
    </row>
    <row r="3" spans="1:13" ht="27" customHeight="1">
      <c r="B3" s="633" t="s">
        <v>323</v>
      </c>
      <c r="C3" s="633"/>
      <c r="D3" s="633"/>
    </row>
    <row r="4" spans="1:13" ht="15.75" thickBot="1">
      <c r="B4" s="9"/>
      <c r="C4" s="9"/>
      <c r="D4" s="9"/>
      <c r="E4" s="10"/>
    </row>
    <row r="5" spans="1:13" ht="15.75" thickBot="1">
      <c r="A5" s="11"/>
      <c r="B5" s="396" t="s">
        <v>6</v>
      </c>
      <c r="C5" s="373" t="s">
        <v>7</v>
      </c>
      <c r="D5" s="373" t="s">
        <v>8</v>
      </c>
      <c r="E5" s="14"/>
    </row>
    <row r="6" spans="1:13" ht="19.5" customHeight="1">
      <c r="B6" s="15" t="s">
        <v>9</v>
      </c>
      <c r="C6" s="16">
        <v>7161</v>
      </c>
      <c r="D6" s="17">
        <f>C6/$C$6*100</f>
        <v>100</v>
      </c>
      <c r="E6" s="14"/>
    </row>
    <row r="7" spans="1:13" ht="19.5" customHeight="1">
      <c r="A7" s="11"/>
      <c r="B7" s="18" t="s">
        <v>324</v>
      </c>
      <c r="C7" s="19">
        <v>5977</v>
      </c>
      <c r="D7" s="20">
        <f>C7/$C$6</f>
        <v>0.83465996369222173</v>
      </c>
      <c r="E7" s="14"/>
    </row>
    <row r="8" spans="1:13" ht="15.75" thickBot="1">
      <c r="A8" s="11"/>
      <c r="B8" s="21" t="s">
        <v>325</v>
      </c>
      <c r="C8" s="22">
        <v>1184</v>
      </c>
      <c r="D8" s="23">
        <f>C8/$C$6</f>
        <v>0.16534003630777824</v>
      </c>
      <c r="E8" s="14"/>
    </row>
    <row r="9" spans="1:13">
      <c r="B9" s="11"/>
      <c r="C9" s="11"/>
      <c r="D9" s="11"/>
    </row>
    <row r="13" spans="1:13">
      <c r="B13" s="615" t="s">
        <v>461</v>
      </c>
      <c r="C13" s="615"/>
      <c r="D13" s="615"/>
      <c r="E13" s="615"/>
      <c r="F13" s="615"/>
      <c r="G13" s="615"/>
      <c r="H13" s="615"/>
      <c r="I13" s="615"/>
      <c r="J13" s="615"/>
    </row>
    <row r="14" spans="1:13">
      <c r="B14" s="619" t="s">
        <v>326</v>
      </c>
      <c r="C14" s="619"/>
      <c r="D14" s="619"/>
      <c r="E14" s="619"/>
      <c r="F14" s="619"/>
      <c r="G14" s="619"/>
      <c r="H14" s="619"/>
      <c r="I14" s="619"/>
      <c r="J14" s="619"/>
    </row>
    <row r="15" spans="1:13">
      <c r="C15" s="397"/>
      <c r="D15" s="25"/>
      <c r="E15" s="25"/>
      <c r="F15" s="25"/>
      <c r="G15" s="25"/>
      <c r="H15" s="25"/>
      <c r="I15" s="281"/>
      <c r="J15" s="281"/>
      <c r="K15" s="281"/>
      <c r="L15" s="281"/>
      <c r="M15" s="26"/>
    </row>
    <row r="16" spans="1:13">
      <c r="C16" s="25"/>
      <c r="D16" s="25"/>
      <c r="E16" s="281"/>
      <c r="F16" s="281"/>
      <c r="G16" s="283"/>
      <c r="H16" s="34"/>
      <c r="I16" s="31"/>
      <c r="J16" s="32"/>
      <c r="K16" s="32"/>
      <c r="L16" s="32"/>
      <c r="M16" s="26"/>
    </row>
    <row r="17" spans="3:13">
      <c r="C17" s="283"/>
      <c r="D17" s="34"/>
      <c r="E17" s="31"/>
      <c r="F17" s="32"/>
      <c r="G17" s="25"/>
      <c r="H17" s="34"/>
      <c r="I17" s="31"/>
      <c r="J17" s="32"/>
      <c r="K17" s="32"/>
      <c r="L17" s="32"/>
      <c r="M17" s="26"/>
    </row>
    <row r="18" spans="3:13">
      <c r="C18" s="25"/>
      <c r="D18" s="34"/>
      <c r="E18" s="31"/>
      <c r="F18" s="32"/>
      <c r="G18" s="25"/>
      <c r="H18" s="34"/>
      <c r="I18" s="31"/>
      <c r="J18" s="32"/>
      <c r="K18" s="32"/>
      <c r="L18" s="35"/>
      <c r="M18" s="26"/>
    </row>
    <row r="19" spans="3:13">
      <c r="C19" s="25"/>
      <c r="D19" s="34"/>
      <c r="E19" s="31"/>
      <c r="F19" s="32"/>
      <c r="G19" s="32"/>
      <c r="H19" s="32"/>
      <c r="I19" s="26"/>
    </row>
    <row r="20" spans="3:13">
      <c r="C20" s="25"/>
      <c r="D20" s="34"/>
      <c r="E20" s="31"/>
      <c r="F20" s="32"/>
      <c r="G20" s="32"/>
      <c r="H20" s="32"/>
      <c r="I20" s="26"/>
    </row>
    <row r="21" spans="3:13">
      <c r="C21" s="25"/>
      <c r="D21" s="34"/>
      <c r="E21" s="31"/>
      <c r="F21" s="32"/>
      <c r="G21" s="32"/>
      <c r="H21" s="35"/>
      <c r="I21" s="26"/>
    </row>
  </sheetData>
  <mergeCells count="4">
    <mergeCell ref="B2:D2"/>
    <mergeCell ref="B3:D3"/>
    <mergeCell ref="B13:J13"/>
    <mergeCell ref="B14:J14"/>
  </mergeCells>
  <pageMargins left="0.7" right="0.7" top="0.75" bottom="0.75" header="0.3" footer="0.3"/>
  <pageSetup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>
  <dimension ref="B1:M154"/>
  <sheetViews>
    <sheetView showGridLines="0" topLeftCell="A4" workbookViewId="0">
      <selection activeCell="F6" sqref="F6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7" max="7" width="18.28515625" customWidth="1"/>
  </cols>
  <sheetData>
    <row r="1" spans="2:8">
      <c r="B1" s="615" t="s">
        <v>460</v>
      </c>
      <c r="C1" s="615"/>
      <c r="D1" s="615"/>
      <c r="E1" s="615"/>
      <c r="F1" s="443"/>
    </row>
    <row r="2" spans="2:8">
      <c r="B2" s="619" t="s">
        <v>327</v>
      </c>
      <c r="C2" s="619"/>
      <c r="D2" s="619"/>
      <c r="E2" s="619"/>
      <c r="F2" s="445"/>
    </row>
    <row r="3" spans="2:8" ht="15.75" thickBot="1">
      <c r="B3" s="38"/>
      <c r="C3" s="38"/>
      <c r="D3" s="38"/>
      <c r="E3" s="38"/>
      <c r="F3" s="38"/>
      <c r="G3" s="39"/>
    </row>
    <row r="4" spans="2:8" ht="15.75" thickBot="1">
      <c r="B4" s="780" t="s">
        <v>16</v>
      </c>
      <c r="C4" s="782" t="s">
        <v>9</v>
      </c>
      <c r="D4" s="800" t="s">
        <v>6</v>
      </c>
      <c r="E4" s="801"/>
      <c r="G4" s="39"/>
    </row>
    <row r="5" spans="2:8" ht="15.75" thickBot="1">
      <c r="B5" s="781"/>
      <c r="C5" s="783"/>
      <c r="D5" s="398" t="s">
        <v>328</v>
      </c>
      <c r="E5" s="398" t="s">
        <v>325</v>
      </c>
      <c r="G5" s="39"/>
    </row>
    <row r="6" spans="2:8" ht="18.75" customHeight="1">
      <c r="B6" s="41" t="s">
        <v>9</v>
      </c>
      <c r="C6" s="375">
        <f>SUM(D6:E6)</f>
        <v>7161</v>
      </c>
      <c r="D6" s="375">
        <f>SUM(D7:D71)</f>
        <v>5977</v>
      </c>
      <c r="E6" s="375">
        <f>SUM(E7:E71)</f>
        <v>1184</v>
      </c>
      <c r="F6" s="44"/>
      <c r="G6" s="39"/>
    </row>
    <row r="7" spans="2:8">
      <c r="B7" s="45" t="s">
        <v>17</v>
      </c>
      <c r="C7" s="46">
        <f>SUM(D7:E7)</f>
        <v>49</v>
      </c>
      <c r="D7" s="46">
        <v>37</v>
      </c>
      <c r="E7" s="47">
        <v>12</v>
      </c>
      <c r="F7" s="46"/>
      <c r="G7" s="39"/>
    </row>
    <row r="8" spans="2:8">
      <c r="B8" s="45" t="s">
        <v>18</v>
      </c>
      <c r="C8" s="46">
        <f t="shared" ref="C8:C71" si="0">SUM(D8:E8)</f>
        <v>20</v>
      </c>
      <c r="D8" s="46">
        <v>18</v>
      </c>
      <c r="E8" s="47">
        <v>2</v>
      </c>
      <c r="F8" s="46"/>
      <c r="G8" s="48" t="s">
        <v>21</v>
      </c>
      <c r="H8" s="49">
        <v>1.2987012987012988E-2</v>
      </c>
    </row>
    <row r="9" spans="2:8">
      <c r="B9" s="45" t="s">
        <v>22</v>
      </c>
      <c r="C9" s="46">
        <f t="shared" si="0"/>
        <v>12</v>
      </c>
      <c r="D9" s="46">
        <v>12</v>
      </c>
      <c r="E9" s="47">
        <v>0</v>
      </c>
      <c r="F9" s="46"/>
      <c r="G9" s="48" t="s">
        <v>75</v>
      </c>
      <c r="H9" s="49">
        <v>1.5500628403854211E-2</v>
      </c>
    </row>
    <row r="10" spans="2:8">
      <c r="B10" s="45" t="s">
        <v>24</v>
      </c>
      <c r="C10" s="46">
        <f t="shared" si="0"/>
        <v>27</v>
      </c>
      <c r="D10" s="46">
        <v>24</v>
      </c>
      <c r="E10" s="47">
        <v>3</v>
      </c>
      <c r="F10" s="46"/>
      <c r="G10" s="48" t="s">
        <v>23</v>
      </c>
      <c r="H10" s="49">
        <v>1.7176372015081692E-2</v>
      </c>
    </row>
    <row r="11" spans="2:8">
      <c r="B11" s="45" t="s">
        <v>26</v>
      </c>
      <c r="C11" s="46">
        <f t="shared" si="0"/>
        <v>1</v>
      </c>
      <c r="D11" s="46">
        <v>0</v>
      </c>
      <c r="E11" s="47">
        <v>1</v>
      </c>
      <c r="F11" s="46"/>
      <c r="G11" s="48" t="s">
        <v>25</v>
      </c>
      <c r="H11" s="49">
        <v>1.8014243820695434E-2</v>
      </c>
    </row>
    <row r="12" spans="2:8" ht="24">
      <c r="B12" s="45" t="s">
        <v>139</v>
      </c>
      <c r="C12" s="46">
        <f t="shared" si="0"/>
        <v>2</v>
      </c>
      <c r="D12" s="46">
        <v>2</v>
      </c>
      <c r="E12" s="47">
        <v>0</v>
      </c>
      <c r="F12" s="46"/>
      <c r="G12" s="48" t="s">
        <v>27</v>
      </c>
      <c r="H12" s="49">
        <v>2.8766931992738446E-2</v>
      </c>
    </row>
    <row r="13" spans="2:8">
      <c r="B13" s="45" t="s">
        <v>30</v>
      </c>
      <c r="C13" s="46">
        <f t="shared" si="0"/>
        <v>4</v>
      </c>
      <c r="D13" s="46">
        <v>4</v>
      </c>
      <c r="E13" s="47">
        <v>0</v>
      </c>
      <c r="F13" s="46"/>
      <c r="G13" s="48" t="s">
        <v>29</v>
      </c>
      <c r="H13" s="49">
        <v>4.0497137271330821E-2</v>
      </c>
    </row>
    <row r="14" spans="2:8">
      <c r="B14" s="45" t="s">
        <v>329</v>
      </c>
      <c r="C14" s="46">
        <f t="shared" si="0"/>
        <v>1</v>
      </c>
      <c r="D14" s="46">
        <v>1</v>
      </c>
      <c r="E14" s="47">
        <v>0</v>
      </c>
      <c r="F14" s="46"/>
      <c r="G14" s="48" t="s">
        <v>33</v>
      </c>
      <c r="H14" s="49">
        <v>8.7836894288507189E-2</v>
      </c>
    </row>
    <row r="15" spans="2:8">
      <c r="B15" s="45" t="s">
        <v>32</v>
      </c>
      <c r="C15" s="46">
        <f t="shared" si="0"/>
        <v>3</v>
      </c>
      <c r="D15" s="46">
        <v>3</v>
      </c>
      <c r="E15" s="47">
        <v>0</v>
      </c>
      <c r="F15" s="46"/>
      <c r="G15" s="48" t="s">
        <v>31</v>
      </c>
      <c r="H15" s="49">
        <v>9.6913838849322725E-2</v>
      </c>
    </row>
    <row r="16" spans="2:8">
      <c r="B16" s="45" t="s">
        <v>34</v>
      </c>
      <c r="C16" s="46">
        <f t="shared" si="0"/>
        <v>2</v>
      </c>
      <c r="D16" s="46">
        <v>1</v>
      </c>
      <c r="E16" s="47">
        <v>1</v>
      </c>
      <c r="F16" s="46"/>
      <c r="G16" s="48" t="s">
        <v>35</v>
      </c>
      <c r="H16" s="49">
        <v>0.11199553135037006</v>
      </c>
    </row>
    <row r="17" spans="2:8">
      <c r="B17" s="45" t="s">
        <v>36</v>
      </c>
      <c r="C17" s="46">
        <f t="shared" si="0"/>
        <v>11</v>
      </c>
      <c r="D17" s="46">
        <v>7</v>
      </c>
      <c r="E17" s="47">
        <v>4</v>
      </c>
      <c r="F17" s="46"/>
      <c r="G17" s="48" t="s">
        <v>37</v>
      </c>
      <c r="H17" s="49">
        <v>0.3689428850719173</v>
      </c>
    </row>
    <row r="18" spans="2:8">
      <c r="B18" s="45" t="s">
        <v>38</v>
      </c>
      <c r="C18" s="46">
        <f t="shared" si="0"/>
        <v>26</v>
      </c>
      <c r="D18" s="46">
        <v>22</v>
      </c>
      <c r="E18" s="47">
        <v>4</v>
      </c>
      <c r="F18" s="46"/>
      <c r="G18" s="39"/>
    </row>
    <row r="19" spans="2:8">
      <c r="B19" s="45" t="s">
        <v>40</v>
      </c>
      <c r="C19" s="46">
        <f t="shared" si="0"/>
        <v>1</v>
      </c>
      <c r="D19" s="46">
        <v>1</v>
      </c>
      <c r="E19" s="47">
        <v>0</v>
      </c>
      <c r="F19" s="46"/>
      <c r="G19" s="39"/>
    </row>
    <row r="20" spans="2:8">
      <c r="B20" s="45" t="s">
        <v>41</v>
      </c>
      <c r="C20" s="46">
        <f t="shared" si="0"/>
        <v>1</v>
      </c>
      <c r="D20" s="46">
        <v>1</v>
      </c>
      <c r="E20" s="47">
        <v>0</v>
      </c>
      <c r="F20" s="46"/>
      <c r="G20" s="39"/>
    </row>
    <row r="21" spans="2:8">
      <c r="B21" s="45" t="s">
        <v>42</v>
      </c>
      <c r="C21" s="46">
        <f t="shared" si="0"/>
        <v>3</v>
      </c>
      <c r="D21" s="46">
        <v>3</v>
      </c>
      <c r="E21" s="47">
        <v>0</v>
      </c>
      <c r="F21" s="46"/>
      <c r="G21" s="39"/>
    </row>
    <row r="22" spans="2:8">
      <c r="B22" s="45" t="s">
        <v>44</v>
      </c>
      <c r="C22" s="46">
        <f t="shared" si="0"/>
        <v>26</v>
      </c>
      <c r="D22" s="46">
        <v>24</v>
      </c>
      <c r="E22" s="47">
        <v>2</v>
      </c>
      <c r="F22" s="46"/>
      <c r="G22" s="39"/>
    </row>
    <row r="23" spans="2:8">
      <c r="B23" s="45" t="s">
        <v>45</v>
      </c>
      <c r="C23" s="46">
        <f t="shared" si="0"/>
        <v>5</v>
      </c>
      <c r="D23" s="46">
        <v>4</v>
      </c>
      <c r="E23" s="47">
        <v>1</v>
      </c>
      <c r="F23" s="46"/>
      <c r="G23" s="39"/>
    </row>
    <row r="24" spans="2:8">
      <c r="B24" s="45" t="s">
        <v>46</v>
      </c>
      <c r="C24" s="46">
        <f t="shared" si="0"/>
        <v>25</v>
      </c>
      <c r="D24" s="46">
        <v>23</v>
      </c>
      <c r="E24" s="47">
        <v>2</v>
      </c>
      <c r="F24" s="46"/>
      <c r="G24" s="39"/>
    </row>
    <row r="25" spans="2:8">
      <c r="B25" s="45" t="s">
        <v>47</v>
      </c>
      <c r="C25" s="46">
        <f t="shared" si="0"/>
        <v>2</v>
      </c>
      <c r="D25" s="46">
        <v>1</v>
      </c>
      <c r="E25" s="47">
        <v>1</v>
      </c>
      <c r="F25" s="46"/>
      <c r="G25" s="39"/>
    </row>
    <row r="26" spans="2:8">
      <c r="B26" s="45" t="s">
        <v>48</v>
      </c>
      <c r="C26" s="46">
        <f t="shared" si="0"/>
        <v>5</v>
      </c>
      <c r="D26" s="46">
        <v>4</v>
      </c>
      <c r="E26" s="47">
        <v>1</v>
      </c>
      <c r="F26" s="46"/>
      <c r="G26" s="39"/>
    </row>
    <row r="27" spans="2:8" ht="24">
      <c r="B27" s="45" t="s">
        <v>49</v>
      </c>
      <c r="C27" s="46">
        <f t="shared" si="0"/>
        <v>1</v>
      </c>
      <c r="D27" s="46">
        <v>1</v>
      </c>
      <c r="E27" s="47">
        <v>0</v>
      </c>
      <c r="F27" s="46"/>
      <c r="G27" s="39"/>
    </row>
    <row r="28" spans="2:8">
      <c r="B28" s="45" t="s">
        <v>50</v>
      </c>
      <c r="C28" s="46">
        <f t="shared" si="0"/>
        <v>1</v>
      </c>
      <c r="D28" s="46">
        <v>1</v>
      </c>
      <c r="E28" s="47">
        <v>0</v>
      </c>
      <c r="F28" s="46"/>
      <c r="G28" s="39"/>
    </row>
    <row r="29" spans="2:8">
      <c r="B29" s="45" t="s">
        <v>176</v>
      </c>
      <c r="C29" s="46">
        <f t="shared" si="0"/>
        <v>1</v>
      </c>
      <c r="D29" s="46">
        <v>0</v>
      </c>
      <c r="E29" s="47">
        <v>1</v>
      </c>
      <c r="F29" s="46"/>
      <c r="G29" s="39"/>
    </row>
    <row r="30" spans="2:8">
      <c r="B30" s="45" t="s">
        <v>51</v>
      </c>
      <c r="C30" s="46">
        <f t="shared" si="0"/>
        <v>3</v>
      </c>
      <c r="D30" s="46">
        <v>3</v>
      </c>
      <c r="E30" s="47">
        <v>0</v>
      </c>
      <c r="F30" s="46"/>
      <c r="G30" s="39"/>
    </row>
    <row r="31" spans="2:8">
      <c r="B31" s="45" t="s">
        <v>29</v>
      </c>
      <c r="C31" s="46">
        <f t="shared" si="0"/>
        <v>290</v>
      </c>
      <c r="D31" s="46">
        <v>255</v>
      </c>
      <c r="E31" s="47">
        <v>35</v>
      </c>
      <c r="F31" s="46"/>
      <c r="G31" s="39"/>
    </row>
    <row r="32" spans="2:8">
      <c r="B32" s="45" t="s">
        <v>19</v>
      </c>
      <c r="C32" s="46">
        <f t="shared" si="0"/>
        <v>50</v>
      </c>
      <c r="D32" s="46">
        <v>46</v>
      </c>
      <c r="E32" s="47">
        <v>4</v>
      </c>
      <c r="F32" s="46"/>
      <c r="G32" s="39"/>
    </row>
    <row r="33" spans="2:13" ht="24">
      <c r="B33" s="45" t="s">
        <v>37</v>
      </c>
      <c r="C33" s="46">
        <f t="shared" si="0"/>
        <v>2642</v>
      </c>
      <c r="D33" s="46">
        <v>2173</v>
      </c>
      <c r="E33" s="47">
        <v>469</v>
      </c>
      <c r="F33" s="46"/>
      <c r="G33" s="39"/>
    </row>
    <row r="34" spans="2:13">
      <c r="B34" s="45" t="s">
        <v>52</v>
      </c>
      <c r="C34" s="46">
        <f t="shared" si="0"/>
        <v>7</v>
      </c>
      <c r="D34" s="46">
        <v>6</v>
      </c>
      <c r="E34" s="47">
        <v>1</v>
      </c>
      <c r="F34" s="46"/>
      <c r="G34" s="39"/>
    </row>
    <row r="35" spans="2:13">
      <c r="B35" s="45" t="s">
        <v>141</v>
      </c>
      <c r="C35" s="46">
        <f t="shared" si="0"/>
        <v>1</v>
      </c>
      <c r="D35" s="46">
        <v>1</v>
      </c>
      <c r="E35" s="47">
        <v>0</v>
      </c>
      <c r="F35" s="46"/>
      <c r="G35" s="39"/>
    </row>
    <row r="36" spans="2:13">
      <c r="B36" s="45" t="s">
        <v>53</v>
      </c>
      <c r="C36" s="46">
        <f t="shared" si="0"/>
        <v>17</v>
      </c>
      <c r="D36" s="46">
        <v>14</v>
      </c>
      <c r="E36" s="47">
        <v>3</v>
      </c>
      <c r="F36" s="46"/>
      <c r="G36" s="39"/>
    </row>
    <row r="37" spans="2:13">
      <c r="B37" s="45" t="s">
        <v>54</v>
      </c>
      <c r="C37" s="46">
        <f t="shared" si="0"/>
        <v>4</v>
      </c>
      <c r="D37" s="46">
        <v>3</v>
      </c>
      <c r="E37" s="47">
        <v>1</v>
      </c>
      <c r="F37" s="46"/>
      <c r="G37" s="39"/>
    </row>
    <row r="38" spans="2:13">
      <c r="B38" s="45" t="s">
        <v>55</v>
      </c>
      <c r="C38" s="46">
        <f t="shared" si="0"/>
        <v>14</v>
      </c>
      <c r="D38" s="46">
        <v>9</v>
      </c>
      <c r="E38" s="47">
        <v>5</v>
      </c>
      <c r="F38" s="46"/>
      <c r="G38" s="39"/>
    </row>
    <row r="39" spans="2:13">
      <c r="B39" s="45" t="s">
        <v>33</v>
      </c>
      <c r="C39" s="46">
        <f t="shared" si="0"/>
        <v>629</v>
      </c>
      <c r="D39" s="46">
        <v>515</v>
      </c>
      <c r="E39" s="47">
        <v>114</v>
      </c>
      <c r="F39" s="46"/>
      <c r="G39" s="39"/>
    </row>
    <row r="40" spans="2:13">
      <c r="B40" s="45" t="s">
        <v>56</v>
      </c>
      <c r="C40" s="46">
        <f t="shared" si="0"/>
        <v>1</v>
      </c>
      <c r="D40" s="46">
        <v>1</v>
      </c>
      <c r="E40" s="47">
        <v>0</v>
      </c>
      <c r="F40" s="46"/>
      <c r="G40" s="39"/>
    </row>
    <row r="41" spans="2:13" ht="24">
      <c r="B41" s="45" t="s">
        <v>57</v>
      </c>
      <c r="C41" s="46">
        <f t="shared" si="0"/>
        <v>1</v>
      </c>
      <c r="D41" s="46">
        <v>1</v>
      </c>
      <c r="E41" s="47">
        <v>0</v>
      </c>
      <c r="F41" s="46"/>
      <c r="G41" s="39"/>
    </row>
    <row r="42" spans="2:13" ht="23.25" customHeight="1">
      <c r="B42" s="45" t="s">
        <v>58</v>
      </c>
      <c r="C42" s="46">
        <f t="shared" si="0"/>
        <v>1</v>
      </c>
      <c r="D42" s="46">
        <v>1</v>
      </c>
      <c r="E42" s="47">
        <v>0</v>
      </c>
      <c r="F42" s="46"/>
      <c r="G42" s="617" t="s">
        <v>59</v>
      </c>
      <c r="H42" s="617"/>
      <c r="I42" s="617"/>
      <c r="J42" s="617"/>
      <c r="K42" s="617"/>
      <c r="L42" s="617"/>
      <c r="M42" s="617"/>
    </row>
    <row r="43" spans="2:13">
      <c r="B43" s="45" t="s">
        <v>60</v>
      </c>
      <c r="C43" s="46">
        <f t="shared" si="0"/>
        <v>56</v>
      </c>
      <c r="D43" s="46">
        <v>47</v>
      </c>
      <c r="E43" s="47">
        <v>9</v>
      </c>
      <c r="F43" s="46"/>
      <c r="G43" s="39"/>
    </row>
    <row r="44" spans="2:13">
      <c r="B44" s="45" t="s">
        <v>21</v>
      </c>
      <c r="C44" s="46">
        <f t="shared" si="0"/>
        <v>93</v>
      </c>
      <c r="D44" s="46">
        <v>79</v>
      </c>
      <c r="E44" s="47">
        <v>14</v>
      </c>
      <c r="F44" s="46"/>
      <c r="G44" s="39"/>
    </row>
    <row r="45" spans="2:13" ht="24">
      <c r="B45" s="45" t="s">
        <v>61</v>
      </c>
      <c r="C45" s="46">
        <f t="shared" si="0"/>
        <v>13</v>
      </c>
      <c r="D45" s="46">
        <v>13</v>
      </c>
      <c r="E45" s="47">
        <v>0</v>
      </c>
      <c r="F45" s="46"/>
      <c r="G45" s="39"/>
    </row>
    <row r="46" spans="2:13">
      <c r="B46" s="45" t="s">
        <v>62</v>
      </c>
      <c r="C46" s="46">
        <f t="shared" si="0"/>
        <v>5</v>
      </c>
      <c r="D46" s="46">
        <v>5</v>
      </c>
      <c r="E46" s="47">
        <v>0</v>
      </c>
      <c r="F46" s="46"/>
      <c r="G46" s="39"/>
    </row>
    <row r="47" spans="2:13">
      <c r="B47" s="45" t="s">
        <v>63</v>
      </c>
      <c r="C47" s="46">
        <f t="shared" si="0"/>
        <v>10</v>
      </c>
      <c r="D47" s="46">
        <v>9</v>
      </c>
      <c r="E47" s="47">
        <v>1</v>
      </c>
      <c r="F47" s="46"/>
      <c r="G47" s="39"/>
    </row>
    <row r="48" spans="2:13">
      <c r="B48" s="45" t="s">
        <v>64</v>
      </c>
      <c r="C48" s="46">
        <f t="shared" si="0"/>
        <v>42</v>
      </c>
      <c r="D48" s="46">
        <v>40</v>
      </c>
      <c r="E48" s="47">
        <v>2</v>
      </c>
      <c r="F48" s="46"/>
      <c r="G48" s="39"/>
    </row>
    <row r="49" spans="2:7" ht="24">
      <c r="B49" s="45" t="s">
        <v>65</v>
      </c>
      <c r="C49" s="46">
        <f t="shared" si="0"/>
        <v>1</v>
      </c>
      <c r="D49" s="46">
        <v>1</v>
      </c>
      <c r="E49" s="47">
        <v>0</v>
      </c>
      <c r="F49" s="46"/>
      <c r="G49" s="39"/>
    </row>
    <row r="50" spans="2:7">
      <c r="B50" s="45" t="s">
        <v>66</v>
      </c>
      <c r="C50" s="46">
        <f t="shared" si="0"/>
        <v>6</v>
      </c>
      <c r="D50" s="46">
        <v>6</v>
      </c>
      <c r="E50" s="47">
        <v>0</v>
      </c>
      <c r="F50" s="46"/>
      <c r="G50" s="39"/>
    </row>
    <row r="51" spans="2:7">
      <c r="B51" s="45" t="s">
        <v>67</v>
      </c>
      <c r="C51" s="46">
        <f t="shared" si="0"/>
        <v>4</v>
      </c>
      <c r="D51" s="46">
        <v>4</v>
      </c>
      <c r="E51" s="47">
        <v>0</v>
      </c>
      <c r="F51" s="46"/>
      <c r="G51" s="39"/>
    </row>
    <row r="52" spans="2:7">
      <c r="B52" s="45" t="s">
        <v>68</v>
      </c>
      <c r="C52" s="46">
        <f t="shared" si="0"/>
        <v>13</v>
      </c>
      <c r="D52" s="46">
        <v>12</v>
      </c>
      <c r="E52" s="47">
        <v>1</v>
      </c>
      <c r="F52" s="46"/>
      <c r="G52" s="39"/>
    </row>
    <row r="53" spans="2:7">
      <c r="B53" s="45" t="s">
        <v>69</v>
      </c>
      <c r="C53" s="46">
        <f t="shared" si="0"/>
        <v>10</v>
      </c>
      <c r="D53" s="46">
        <v>8</v>
      </c>
      <c r="E53" s="47">
        <v>2</v>
      </c>
      <c r="F53" s="46"/>
      <c r="G53" s="39"/>
    </row>
    <row r="54" spans="2:7">
      <c r="B54" s="45" t="s">
        <v>70</v>
      </c>
      <c r="C54" s="46">
        <f t="shared" si="0"/>
        <v>15</v>
      </c>
      <c r="D54" s="46">
        <v>13</v>
      </c>
      <c r="E54" s="47">
        <v>2</v>
      </c>
      <c r="F54" s="46"/>
      <c r="G54" s="39"/>
    </row>
    <row r="55" spans="2:7" ht="24">
      <c r="B55" s="45" t="s">
        <v>71</v>
      </c>
      <c r="C55" s="46">
        <f t="shared" si="0"/>
        <v>4</v>
      </c>
      <c r="D55" s="46">
        <v>4</v>
      </c>
      <c r="E55" s="47">
        <v>0</v>
      </c>
      <c r="F55" s="46"/>
      <c r="G55" s="39"/>
    </row>
    <row r="56" spans="2:7">
      <c r="B56" s="45" t="s">
        <v>72</v>
      </c>
      <c r="C56" s="46">
        <f t="shared" si="0"/>
        <v>1</v>
      </c>
      <c r="D56" s="46">
        <v>1</v>
      </c>
      <c r="E56" s="47">
        <v>0</v>
      </c>
      <c r="F56" s="46"/>
      <c r="G56" s="39"/>
    </row>
    <row r="57" spans="2:7">
      <c r="B57" s="45" t="s">
        <v>146</v>
      </c>
      <c r="C57" s="46">
        <f t="shared" si="0"/>
        <v>2</v>
      </c>
      <c r="D57" s="46">
        <v>1</v>
      </c>
      <c r="E57" s="47">
        <v>1</v>
      </c>
      <c r="F57" s="46"/>
      <c r="G57" s="39"/>
    </row>
    <row r="58" spans="2:7" ht="24">
      <c r="B58" s="45" t="s">
        <v>73</v>
      </c>
      <c r="C58" s="46">
        <f t="shared" si="0"/>
        <v>27</v>
      </c>
      <c r="D58" s="46">
        <v>22</v>
      </c>
      <c r="E58" s="47">
        <v>5</v>
      </c>
      <c r="F58" s="46"/>
      <c r="G58" s="39"/>
    </row>
    <row r="59" spans="2:7" ht="24">
      <c r="B59" s="45" t="s">
        <v>74</v>
      </c>
      <c r="C59" s="46">
        <f t="shared" si="0"/>
        <v>50</v>
      </c>
      <c r="D59" s="46">
        <v>37</v>
      </c>
      <c r="E59" s="47">
        <v>13</v>
      </c>
      <c r="F59" s="46"/>
      <c r="G59" s="39"/>
    </row>
    <row r="60" spans="2:7">
      <c r="B60" s="45" t="s">
        <v>25</v>
      </c>
      <c r="C60" s="46">
        <f t="shared" si="0"/>
        <v>129</v>
      </c>
      <c r="D60" s="46">
        <v>105</v>
      </c>
      <c r="E60" s="47">
        <v>24</v>
      </c>
      <c r="F60" s="46"/>
      <c r="G60" s="39"/>
    </row>
    <row r="61" spans="2:7">
      <c r="B61" s="45" t="s">
        <v>75</v>
      </c>
      <c r="C61" s="46">
        <f t="shared" si="0"/>
        <v>111</v>
      </c>
      <c r="D61" s="46">
        <v>103</v>
      </c>
      <c r="E61" s="47">
        <v>8</v>
      </c>
      <c r="F61" s="46"/>
      <c r="G61" s="39"/>
    </row>
    <row r="62" spans="2:7">
      <c r="B62" s="45" t="s">
        <v>76</v>
      </c>
      <c r="C62" s="46">
        <f t="shared" si="0"/>
        <v>2</v>
      </c>
      <c r="D62" s="46">
        <v>2</v>
      </c>
      <c r="E62" s="47">
        <v>0</v>
      </c>
      <c r="F62" s="46"/>
      <c r="G62" s="39"/>
    </row>
    <row r="63" spans="2:7">
      <c r="B63" s="45" t="s">
        <v>77</v>
      </c>
      <c r="C63" s="46">
        <f t="shared" si="0"/>
        <v>8</v>
      </c>
      <c r="D63" s="46">
        <v>5</v>
      </c>
      <c r="E63" s="47">
        <v>3</v>
      </c>
      <c r="F63" s="46"/>
      <c r="G63" s="39"/>
    </row>
    <row r="64" spans="2:7">
      <c r="B64" s="45" t="s">
        <v>78</v>
      </c>
      <c r="C64" s="46">
        <f t="shared" si="0"/>
        <v>1</v>
      </c>
      <c r="D64" s="46">
        <v>1</v>
      </c>
      <c r="E64" s="47">
        <v>0</v>
      </c>
      <c r="F64" s="46"/>
      <c r="G64" s="39"/>
    </row>
    <row r="65" spans="2:7">
      <c r="B65" s="45" t="s">
        <v>79</v>
      </c>
      <c r="C65" s="46">
        <f t="shared" si="0"/>
        <v>7</v>
      </c>
      <c r="D65" s="46">
        <v>5</v>
      </c>
      <c r="E65" s="47">
        <v>2</v>
      </c>
      <c r="F65" s="46"/>
      <c r="G65" s="39"/>
    </row>
    <row r="66" spans="2:7">
      <c r="B66" s="45" t="s">
        <v>35</v>
      </c>
      <c r="C66" s="46">
        <f t="shared" si="0"/>
        <v>802</v>
      </c>
      <c r="D66" s="46">
        <v>673</v>
      </c>
      <c r="E66" s="47">
        <v>129</v>
      </c>
      <c r="F66" s="46"/>
      <c r="G66" s="39"/>
    </row>
    <row r="67" spans="2:7">
      <c r="B67" s="45" t="s">
        <v>80</v>
      </c>
      <c r="C67" s="46">
        <f t="shared" si="0"/>
        <v>34</v>
      </c>
      <c r="D67" s="46">
        <v>29</v>
      </c>
      <c r="E67" s="47">
        <v>5</v>
      </c>
      <c r="F67" s="46"/>
      <c r="G67" s="39"/>
    </row>
    <row r="68" spans="2:7">
      <c r="B68" s="45" t="s">
        <v>27</v>
      </c>
      <c r="C68" s="46">
        <f t="shared" si="0"/>
        <v>206</v>
      </c>
      <c r="D68" s="46">
        <v>166</v>
      </c>
      <c r="E68" s="47">
        <v>40</v>
      </c>
      <c r="F68" s="46"/>
      <c r="G68" s="39"/>
    </row>
    <row r="69" spans="2:7">
      <c r="B69" s="45" t="s">
        <v>23</v>
      </c>
      <c r="C69" s="46">
        <f t="shared" si="0"/>
        <v>123</v>
      </c>
      <c r="D69" s="46">
        <v>111</v>
      </c>
      <c r="E69" s="47">
        <v>12</v>
      </c>
      <c r="F69" s="46"/>
      <c r="G69" s="39"/>
    </row>
    <row r="70" spans="2:7">
      <c r="B70" s="45" t="s">
        <v>31</v>
      </c>
      <c r="C70" s="46">
        <f t="shared" si="0"/>
        <v>694</v>
      </c>
      <c r="D70" s="46">
        <v>589</v>
      </c>
      <c r="E70" s="47">
        <v>105</v>
      </c>
      <c r="F70" s="46"/>
      <c r="G70" s="39"/>
    </row>
    <row r="71" spans="2:7" ht="15.75" thickBot="1">
      <c r="B71" s="50" t="s">
        <v>81</v>
      </c>
      <c r="C71" s="51">
        <f t="shared" si="0"/>
        <v>803</v>
      </c>
      <c r="D71" s="51">
        <v>664</v>
      </c>
      <c r="E71" s="52">
        <v>139</v>
      </c>
      <c r="F71" s="46"/>
      <c r="G71" s="39"/>
    </row>
    <row r="72" spans="2:7">
      <c r="F72" s="46"/>
      <c r="G72" s="39"/>
    </row>
    <row r="73" spans="2:7" ht="16.5" customHeight="1">
      <c r="B73" s="618" t="s">
        <v>82</v>
      </c>
      <c r="C73" s="618"/>
      <c r="D73" s="618"/>
      <c r="E73" s="618"/>
      <c r="F73" s="46"/>
      <c r="G73" s="39"/>
    </row>
    <row r="74" spans="2:7">
      <c r="B74" s="55" t="s">
        <v>59</v>
      </c>
      <c r="F74" s="46"/>
      <c r="G74" s="39"/>
    </row>
    <row r="75" spans="2:7">
      <c r="F75" s="46"/>
      <c r="G75" s="39"/>
    </row>
    <row r="76" spans="2:7">
      <c r="F76" s="46"/>
      <c r="G76" s="39"/>
    </row>
    <row r="77" spans="2:7">
      <c r="F77" s="46"/>
      <c r="G77" s="39"/>
    </row>
    <row r="78" spans="2:7">
      <c r="F78" s="46"/>
      <c r="G78" s="39"/>
    </row>
    <row r="79" spans="2:7">
      <c r="F79" s="46"/>
      <c r="G79" s="39"/>
    </row>
    <row r="80" spans="2:7">
      <c r="B80" s="56"/>
      <c r="C80" s="57"/>
      <c r="D80" s="57"/>
      <c r="E80" s="57"/>
      <c r="F80" s="57"/>
      <c r="G80" s="39"/>
    </row>
    <row r="81" spans="2:7">
      <c r="B81" s="56"/>
      <c r="C81" s="57"/>
      <c r="D81" s="57"/>
      <c r="E81" s="57"/>
      <c r="F81" s="57"/>
      <c r="G81" s="39"/>
    </row>
    <row r="82" spans="2:7">
      <c r="B82" s="58"/>
      <c r="C82" s="57"/>
      <c r="D82" s="57"/>
      <c r="E82" s="57"/>
      <c r="F82" s="57"/>
      <c r="G82" s="39"/>
    </row>
    <row r="83" spans="2:7">
      <c r="B83" s="57"/>
      <c r="C83" s="57"/>
      <c r="D83" s="58"/>
      <c r="E83" s="57"/>
      <c r="F83" s="58"/>
      <c r="G83" s="39"/>
    </row>
    <row r="84" spans="2:7">
      <c r="B84" s="57"/>
      <c r="C84" s="57"/>
      <c r="D84" s="59"/>
      <c r="E84" s="59"/>
      <c r="F84" s="57"/>
      <c r="G84" s="39"/>
    </row>
    <row r="85" spans="2:7">
      <c r="B85" s="60"/>
      <c r="C85" s="61"/>
      <c r="D85" s="62"/>
      <c r="E85" s="62"/>
      <c r="F85" s="62"/>
    </row>
    <row r="86" spans="2:7">
      <c r="B86" s="57"/>
      <c r="C86" s="61"/>
      <c r="D86" s="62"/>
      <c r="E86" s="62"/>
      <c r="F86" s="62"/>
    </row>
    <row r="87" spans="2:7" ht="8.25" customHeight="1">
      <c r="B87" s="57"/>
      <c r="C87" s="61"/>
      <c r="D87" s="62"/>
      <c r="E87" s="62"/>
      <c r="F87" s="62"/>
    </row>
    <row r="88" spans="2:7" ht="19.5" customHeight="1">
      <c r="B88" s="57"/>
      <c r="C88" s="61"/>
      <c r="D88" s="62"/>
      <c r="E88" s="62"/>
      <c r="F88" s="62"/>
    </row>
    <row r="89" spans="2:7">
      <c r="B89" s="57"/>
      <c r="C89" s="61"/>
      <c r="D89" s="62"/>
      <c r="E89" s="62"/>
      <c r="F89" s="62"/>
    </row>
    <row r="90" spans="2:7">
      <c r="B90" s="57"/>
      <c r="C90" s="61"/>
      <c r="D90" s="62"/>
      <c r="E90" s="62"/>
      <c r="F90" s="62"/>
    </row>
    <row r="91" spans="2:7">
      <c r="B91" s="57"/>
      <c r="C91" s="61"/>
      <c r="D91" s="62"/>
      <c r="E91" s="62"/>
      <c r="F91" s="62"/>
    </row>
    <row r="92" spans="2:7">
      <c r="B92" s="57"/>
      <c r="C92" s="61"/>
      <c r="D92" s="62"/>
      <c r="E92" s="62"/>
      <c r="F92" s="62"/>
    </row>
    <row r="93" spans="2:7">
      <c r="B93" s="57"/>
      <c r="C93" s="61"/>
      <c r="D93" s="62"/>
      <c r="E93" s="62"/>
      <c r="F93" s="62"/>
    </row>
    <row r="94" spans="2:7">
      <c r="B94" s="57"/>
      <c r="C94" s="61"/>
      <c r="D94" s="62"/>
      <c r="E94" s="62"/>
      <c r="F94" s="62"/>
    </row>
    <row r="95" spans="2:7">
      <c r="B95" s="57"/>
      <c r="C95" s="61"/>
      <c r="D95" s="62"/>
      <c r="E95" s="62"/>
      <c r="F95" s="62"/>
    </row>
    <row r="96" spans="2:7">
      <c r="B96" s="57"/>
      <c r="C96" s="61"/>
      <c r="D96" s="62"/>
      <c r="E96" s="62"/>
      <c r="F96" s="62"/>
    </row>
    <row r="97" spans="2:6">
      <c r="B97" s="57"/>
      <c r="C97" s="61"/>
      <c r="D97" s="62"/>
      <c r="E97" s="62"/>
      <c r="F97" s="62"/>
    </row>
    <row r="98" spans="2:6">
      <c r="B98" s="57"/>
      <c r="C98" s="61"/>
      <c r="D98" s="62"/>
      <c r="E98" s="62"/>
      <c r="F98" s="62"/>
    </row>
    <row r="99" spans="2:6">
      <c r="B99" s="57"/>
      <c r="C99" s="61"/>
      <c r="D99" s="62"/>
      <c r="E99" s="62"/>
      <c r="F99" s="62"/>
    </row>
    <row r="100" spans="2:6">
      <c r="B100" s="57"/>
      <c r="C100" s="61"/>
      <c r="D100" s="62"/>
      <c r="E100" s="62"/>
      <c r="F100" s="62"/>
    </row>
    <row r="101" spans="2:6">
      <c r="B101" s="57"/>
      <c r="C101" s="61"/>
      <c r="D101" s="62"/>
      <c r="E101" s="62"/>
      <c r="F101" s="62"/>
    </row>
    <row r="102" spans="2:6">
      <c r="B102" s="57"/>
      <c r="C102" s="61"/>
      <c r="D102" s="62"/>
      <c r="E102" s="62"/>
      <c r="F102" s="62"/>
    </row>
    <row r="103" spans="2:6">
      <c r="B103" s="57"/>
      <c r="C103" s="61"/>
      <c r="D103" s="62"/>
      <c r="E103" s="62"/>
      <c r="F103" s="62"/>
    </row>
    <row r="104" spans="2:6">
      <c r="B104" s="57"/>
      <c r="C104" s="61"/>
      <c r="D104" s="62"/>
      <c r="E104" s="62"/>
      <c r="F104" s="62"/>
    </row>
    <row r="105" spans="2:6">
      <c r="B105" s="57"/>
      <c r="C105" s="61"/>
      <c r="D105" s="62"/>
      <c r="E105" s="62"/>
      <c r="F105" s="62"/>
    </row>
    <row r="106" spans="2:6">
      <c r="B106" s="57"/>
      <c r="C106" s="61"/>
      <c r="D106" s="62"/>
      <c r="E106" s="62"/>
      <c r="F106" s="62"/>
    </row>
    <row r="107" spans="2:6">
      <c r="B107" s="57"/>
      <c r="C107" s="61"/>
      <c r="D107" s="62"/>
      <c r="E107" s="62"/>
      <c r="F107" s="62"/>
    </row>
    <row r="108" spans="2:6">
      <c r="B108" s="57"/>
      <c r="C108" s="61"/>
      <c r="D108" s="62"/>
      <c r="E108" s="62"/>
      <c r="F108" s="62"/>
    </row>
    <row r="109" spans="2:6">
      <c r="B109" s="57"/>
      <c r="C109" s="61"/>
      <c r="D109" s="62"/>
      <c r="E109" s="62"/>
      <c r="F109" s="62"/>
    </row>
    <row r="110" spans="2:6">
      <c r="B110" s="57"/>
      <c r="C110" s="61"/>
      <c r="D110" s="62"/>
      <c r="E110" s="62"/>
      <c r="F110" s="62"/>
    </row>
    <row r="111" spans="2:6">
      <c r="B111" s="57"/>
      <c r="C111" s="61"/>
      <c r="D111" s="62"/>
      <c r="E111" s="62"/>
      <c r="F111" s="62"/>
    </row>
    <row r="112" spans="2:6">
      <c r="B112" s="57"/>
      <c r="C112" s="61"/>
      <c r="D112" s="62"/>
      <c r="E112" s="62"/>
      <c r="F112" s="62"/>
    </row>
    <row r="113" spans="2:6">
      <c r="B113" s="57"/>
      <c r="C113" s="61"/>
      <c r="D113" s="62"/>
      <c r="E113" s="62"/>
      <c r="F113" s="62"/>
    </row>
    <row r="114" spans="2:6">
      <c r="B114" s="57"/>
      <c r="C114" s="61"/>
      <c r="D114" s="62"/>
      <c r="E114" s="62"/>
      <c r="F114" s="62"/>
    </row>
    <row r="115" spans="2:6">
      <c r="B115" s="57"/>
      <c r="C115" s="61"/>
      <c r="D115" s="62"/>
      <c r="E115" s="62"/>
      <c r="F115" s="62"/>
    </row>
    <row r="116" spans="2:6">
      <c r="B116" s="57"/>
      <c r="C116" s="61"/>
      <c r="D116" s="62"/>
      <c r="E116" s="62"/>
      <c r="F116" s="62"/>
    </row>
    <row r="117" spans="2:6">
      <c r="B117" s="57"/>
      <c r="C117" s="61"/>
      <c r="D117" s="62"/>
      <c r="E117" s="62"/>
      <c r="F117" s="62"/>
    </row>
    <row r="118" spans="2:6">
      <c r="B118" s="57"/>
      <c r="C118" s="61"/>
      <c r="D118" s="62"/>
      <c r="E118" s="62"/>
      <c r="F118" s="62"/>
    </row>
    <row r="119" spans="2:6">
      <c r="B119" s="57"/>
      <c r="C119" s="61"/>
      <c r="D119" s="62"/>
      <c r="E119" s="62"/>
      <c r="F119" s="62"/>
    </row>
    <row r="120" spans="2:6">
      <c r="B120" s="57"/>
      <c r="C120" s="61"/>
      <c r="D120" s="62"/>
      <c r="E120" s="62"/>
      <c r="F120" s="62"/>
    </row>
    <row r="121" spans="2:6">
      <c r="B121" s="57"/>
      <c r="C121" s="61"/>
      <c r="D121" s="62"/>
      <c r="E121" s="62"/>
      <c r="F121" s="62"/>
    </row>
    <row r="122" spans="2:6">
      <c r="B122" s="57"/>
      <c r="C122" s="61"/>
      <c r="D122" s="62"/>
      <c r="E122" s="62"/>
      <c r="F122" s="62"/>
    </row>
    <row r="123" spans="2:6">
      <c r="B123" s="57"/>
      <c r="C123" s="61"/>
      <c r="D123" s="62"/>
      <c r="E123" s="62"/>
      <c r="F123" s="62"/>
    </row>
    <row r="124" spans="2:6">
      <c r="B124" s="57"/>
      <c r="C124" s="61"/>
      <c r="D124" s="62"/>
      <c r="E124" s="62"/>
      <c r="F124" s="62"/>
    </row>
    <row r="125" spans="2:6">
      <c r="B125" s="57"/>
      <c r="C125" s="61"/>
      <c r="D125" s="62"/>
      <c r="E125" s="62"/>
      <c r="F125" s="62"/>
    </row>
    <row r="126" spans="2:6">
      <c r="B126" s="57"/>
      <c r="C126" s="61"/>
      <c r="D126" s="62"/>
      <c r="E126" s="62"/>
      <c r="F126" s="62"/>
    </row>
    <row r="127" spans="2:6">
      <c r="B127" s="57"/>
      <c r="C127" s="61"/>
      <c r="D127" s="62"/>
      <c r="E127" s="62"/>
      <c r="F127" s="62"/>
    </row>
    <row r="128" spans="2:6">
      <c r="B128" s="57"/>
      <c r="C128" s="61"/>
      <c r="D128" s="62"/>
      <c r="E128" s="62"/>
      <c r="F128" s="62"/>
    </row>
    <row r="129" spans="2:6">
      <c r="B129" s="57"/>
      <c r="C129" s="61"/>
      <c r="D129" s="62"/>
      <c r="E129" s="62"/>
      <c r="F129" s="62"/>
    </row>
    <row r="130" spans="2:6">
      <c r="B130" s="57"/>
      <c r="C130" s="61"/>
      <c r="D130" s="62"/>
      <c r="E130" s="62"/>
      <c r="F130" s="62"/>
    </row>
    <row r="131" spans="2:6">
      <c r="B131" s="57"/>
      <c r="C131" s="61"/>
      <c r="D131" s="62"/>
      <c r="E131" s="62"/>
      <c r="F131" s="62"/>
    </row>
    <row r="132" spans="2:6">
      <c r="B132" s="57"/>
      <c r="C132" s="61"/>
      <c r="D132" s="62"/>
      <c r="E132" s="62"/>
      <c r="F132" s="62"/>
    </row>
    <row r="133" spans="2:6">
      <c r="B133" s="57"/>
      <c r="C133" s="61"/>
      <c r="D133" s="62"/>
      <c r="E133" s="62"/>
      <c r="F133" s="62"/>
    </row>
    <row r="134" spans="2:6">
      <c r="B134" s="57"/>
      <c r="C134" s="61"/>
      <c r="D134" s="62"/>
      <c r="E134" s="62"/>
      <c r="F134" s="62"/>
    </row>
    <row r="135" spans="2:6">
      <c r="B135" s="57"/>
      <c r="C135" s="61"/>
      <c r="D135" s="62"/>
      <c r="E135" s="62"/>
      <c r="F135" s="62"/>
    </row>
    <row r="136" spans="2:6">
      <c r="B136" s="57"/>
      <c r="C136" s="61"/>
      <c r="D136" s="62"/>
      <c r="E136" s="62"/>
      <c r="F136" s="62"/>
    </row>
    <row r="137" spans="2:6">
      <c r="B137" s="57"/>
      <c r="C137" s="61"/>
      <c r="D137" s="62"/>
      <c r="E137" s="62"/>
      <c r="F137" s="62"/>
    </row>
    <row r="138" spans="2:6">
      <c r="B138" s="57"/>
      <c r="C138" s="61"/>
      <c r="D138" s="62"/>
      <c r="E138" s="62"/>
      <c r="F138" s="62"/>
    </row>
    <row r="139" spans="2:6">
      <c r="B139" s="57"/>
      <c r="C139" s="61"/>
      <c r="D139" s="62"/>
      <c r="E139" s="62"/>
      <c r="F139" s="62"/>
    </row>
    <row r="140" spans="2:6">
      <c r="B140" s="57"/>
      <c r="C140" s="61"/>
      <c r="D140" s="62"/>
      <c r="E140" s="62"/>
      <c r="F140" s="62"/>
    </row>
    <row r="141" spans="2:6">
      <c r="B141" s="57"/>
      <c r="C141" s="61"/>
      <c r="D141" s="62"/>
      <c r="E141" s="62"/>
      <c r="F141" s="62"/>
    </row>
    <row r="142" spans="2:6">
      <c r="B142" s="57"/>
      <c r="C142" s="61"/>
      <c r="D142" s="62"/>
      <c r="E142" s="62"/>
      <c r="F142" s="62"/>
    </row>
    <row r="143" spans="2:6">
      <c r="B143" s="57"/>
      <c r="C143" s="61"/>
      <c r="D143" s="62"/>
      <c r="E143" s="62"/>
      <c r="F143" s="62"/>
    </row>
    <row r="144" spans="2:6">
      <c r="B144" s="57"/>
      <c r="C144" s="61"/>
      <c r="D144" s="62"/>
      <c r="E144" s="62"/>
      <c r="F144" s="62"/>
    </row>
    <row r="145" spans="2:6">
      <c r="B145" s="57"/>
      <c r="C145" s="61"/>
      <c r="D145" s="62"/>
      <c r="E145" s="62"/>
      <c r="F145" s="62"/>
    </row>
    <row r="146" spans="2:6">
      <c r="B146" s="57"/>
      <c r="C146" s="61"/>
      <c r="D146" s="62"/>
      <c r="E146" s="62"/>
      <c r="F146" s="62"/>
    </row>
    <row r="147" spans="2:6">
      <c r="B147" s="57"/>
      <c r="C147" s="61"/>
      <c r="D147" s="62"/>
      <c r="E147" s="62"/>
      <c r="F147" s="62"/>
    </row>
    <row r="148" spans="2:6">
      <c r="B148" s="57"/>
      <c r="C148" s="61"/>
      <c r="D148" s="62"/>
      <c r="E148" s="62"/>
      <c r="F148" s="62"/>
    </row>
    <row r="149" spans="2:6">
      <c r="B149" s="60"/>
      <c r="C149" s="57"/>
      <c r="D149" s="62"/>
      <c r="E149" s="62"/>
      <c r="F149" s="62"/>
    </row>
    <row r="150" spans="2:6">
      <c r="B150" s="63"/>
      <c r="C150" s="63"/>
      <c r="D150" s="64"/>
      <c r="E150" s="64"/>
      <c r="F150" s="64"/>
    </row>
    <row r="153" spans="2:6" ht="15.75" thickBot="1"/>
    <row r="154" spans="2:6">
      <c r="D154" s="375">
        <v>7161</v>
      </c>
      <c r="E154" s="375">
        <v>5977</v>
      </c>
      <c r="F154" s="376">
        <v>1184</v>
      </c>
    </row>
  </sheetData>
  <mergeCells count="7">
    <mergeCell ref="G42:M42"/>
    <mergeCell ref="B73:E73"/>
    <mergeCell ref="B1:E1"/>
    <mergeCell ref="B2:E2"/>
    <mergeCell ref="B4:B5"/>
    <mergeCell ref="C4:C5"/>
    <mergeCell ref="D4:E4"/>
  </mergeCells>
  <pageMargins left="0.7" right="0.7" top="0.75" bottom="0.75" header="0.3" footer="0.3"/>
  <pageSetup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>
  <dimension ref="B1:M51"/>
  <sheetViews>
    <sheetView showGridLines="0" workbookViewId="0">
      <selection activeCell="J34" sqref="J34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6">
      <c r="B1" s="615" t="s">
        <v>462</v>
      </c>
      <c r="C1" s="615"/>
      <c r="D1" s="615"/>
      <c r="E1" s="615"/>
    </row>
    <row r="2" spans="2:6">
      <c r="B2" s="619" t="s">
        <v>330</v>
      </c>
      <c r="C2" s="619"/>
      <c r="D2" s="619"/>
      <c r="E2" s="619"/>
    </row>
    <row r="3" spans="2:6" ht="15.75" thickBot="1"/>
    <row r="4" spans="2:6" ht="15.75" thickBot="1">
      <c r="B4" s="780" t="s">
        <v>84</v>
      </c>
      <c r="C4" s="782" t="s">
        <v>9</v>
      </c>
      <c r="D4" s="802" t="s">
        <v>6</v>
      </c>
      <c r="E4" s="801"/>
      <c r="F4" s="66"/>
    </row>
    <row r="5" spans="2:6" ht="15.75" thickBot="1">
      <c r="B5" s="781"/>
      <c r="C5" s="783"/>
      <c r="D5" s="398" t="s">
        <v>328</v>
      </c>
      <c r="E5" s="398" t="s">
        <v>325</v>
      </c>
      <c r="F5" s="66"/>
    </row>
    <row r="6" spans="2:6">
      <c r="B6" s="67" t="s">
        <v>9</v>
      </c>
      <c r="C6" s="42">
        <f>SUM(D6:E6)</f>
        <v>7161</v>
      </c>
      <c r="D6" s="42">
        <v>5977</v>
      </c>
      <c r="E6" s="43">
        <v>1184</v>
      </c>
      <c r="F6" s="66"/>
    </row>
    <row r="7" spans="2:6" ht="15.75" customHeight="1">
      <c r="B7" s="68" t="s">
        <v>85</v>
      </c>
      <c r="C7" s="69">
        <f>SUM(D7:E7)</f>
        <v>5165.0939097652417</v>
      </c>
      <c r="D7" s="69">
        <v>4356.5824008138352</v>
      </c>
      <c r="E7" s="399">
        <v>808.51150895140665</v>
      </c>
      <c r="F7" s="66"/>
    </row>
    <row r="8" spans="2:6">
      <c r="B8" s="68" t="s">
        <v>86</v>
      </c>
      <c r="C8" s="69">
        <f t="shared" ref="C8:C9" si="0">SUM(D8:E8)</f>
        <v>1694.2841047162374</v>
      </c>
      <c r="D8" s="69">
        <v>1411.6583587656833</v>
      </c>
      <c r="E8" s="399">
        <v>282.62574595055412</v>
      </c>
      <c r="F8" s="66"/>
    </row>
    <row r="9" spans="2:6" ht="15.75" thickBot="1">
      <c r="B9" s="71" t="s">
        <v>87</v>
      </c>
      <c r="C9" s="72">
        <f t="shared" si="0"/>
        <v>301.62198551852072</v>
      </c>
      <c r="D9" s="400">
        <v>208.75924042048152</v>
      </c>
      <c r="E9" s="401">
        <v>92.862745098039213</v>
      </c>
      <c r="F9" s="66"/>
    </row>
    <row r="10" spans="2:6" ht="8.25" customHeight="1"/>
    <row r="11" spans="2:6" ht="30" customHeight="1">
      <c r="B11" s="628"/>
      <c r="C11" s="628"/>
      <c r="D11" s="628"/>
      <c r="E11" s="628"/>
    </row>
    <row r="12" spans="2:6">
      <c r="B12" s="75"/>
    </row>
    <row r="13" spans="2:6" ht="15.75" thickBot="1">
      <c r="B13" s="75"/>
    </row>
    <row r="14" spans="2:6" ht="15.75" thickBot="1">
      <c r="B14" s="77"/>
      <c r="C14" s="290" t="s">
        <v>9</v>
      </c>
      <c r="D14" s="79" t="s">
        <v>328</v>
      </c>
      <c r="E14" s="79" t="s">
        <v>325</v>
      </c>
    </row>
    <row r="15" spans="2:6">
      <c r="B15" s="81" t="s">
        <v>85</v>
      </c>
      <c r="C15" s="84">
        <f>+C7/$C$6</f>
        <v>0.72128109338992341</v>
      </c>
      <c r="D15" s="84">
        <f>+D7/$D$6</f>
        <v>0.72889114954221768</v>
      </c>
      <c r="E15" s="84">
        <f>+E7/$E$6</f>
        <v>0.68286445012787722</v>
      </c>
    </row>
    <row r="16" spans="2:6">
      <c r="B16" s="81" t="s">
        <v>86</v>
      </c>
      <c r="C16" s="84">
        <f>+C8/$C$6</f>
        <v>0.23659881367354244</v>
      </c>
      <c r="D16" s="84">
        <f>+D8/$D$6</f>
        <v>0.23618175652763648</v>
      </c>
      <c r="E16" s="84">
        <f>+E8/$E$6</f>
        <v>0.23870417732310314</v>
      </c>
    </row>
    <row r="17" spans="2:13">
      <c r="B17" s="81" t="s">
        <v>87</v>
      </c>
      <c r="C17" s="84">
        <f>+C9/$C$6</f>
        <v>4.2120092936534105E-2</v>
      </c>
      <c r="D17" s="84">
        <f>+D9/$D$6</f>
        <v>3.4927093930145814E-2</v>
      </c>
      <c r="E17" s="84">
        <f>+E9/$E$6</f>
        <v>7.8431372549019607E-2</v>
      </c>
    </row>
    <row r="21" spans="2:13" ht="8.25" customHeight="1"/>
    <row r="22" spans="2:13" ht="23.25" customHeight="1">
      <c r="H22" s="628"/>
      <c r="I22" s="628"/>
      <c r="J22" s="628"/>
      <c r="K22" s="628"/>
      <c r="L22" s="628"/>
      <c r="M22" s="628"/>
    </row>
    <row r="37" spans="2:12" ht="24.75" customHeight="1">
      <c r="B37" s="618"/>
      <c r="C37" s="618"/>
      <c r="D37" s="618"/>
      <c r="E37" s="618"/>
    </row>
    <row r="39" spans="2:12">
      <c r="F39" s="11"/>
      <c r="G39" s="11"/>
      <c r="H39" s="11"/>
      <c r="I39" s="11"/>
      <c r="J39" s="11"/>
      <c r="K39" s="11"/>
      <c r="L39" s="11"/>
    </row>
    <row r="40" spans="2:12">
      <c r="F40" s="86"/>
      <c r="G40" s="87"/>
      <c r="H40" s="88"/>
      <c r="I40" s="87"/>
      <c r="J40" s="87"/>
      <c r="K40" s="87"/>
      <c r="L40" s="87"/>
    </row>
    <row r="41" spans="2:12">
      <c r="F41" s="87"/>
      <c r="G41" s="87"/>
      <c r="H41" s="89"/>
      <c r="I41" s="89"/>
      <c r="J41" s="89"/>
      <c r="K41" s="89"/>
      <c r="L41" s="89"/>
    </row>
    <row r="42" spans="2:12">
      <c r="F42" s="87"/>
      <c r="G42" s="87"/>
      <c r="H42" s="89"/>
      <c r="I42" s="89"/>
      <c r="J42" s="89"/>
      <c r="K42" s="89"/>
      <c r="L42" s="89"/>
    </row>
    <row r="43" spans="2:12">
      <c r="C43" s="293"/>
      <c r="D43" s="87"/>
      <c r="E43" s="294"/>
      <c r="F43" s="87"/>
      <c r="G43" s="87"/>
      <c r="H43" s="95"/>
      <c r="I43" s="95"/>
      <c r="J43" s="95"/>
      <c r="K43" s="95"/>
      <c r="L43" s="95"/>
    </row>
    <row r="44" spans="2:12">
      <c r="C44" s="87"/>
      <c r="D44" s="87"/>
      <c r="E44" s="296"/>
      <c r="F44" s="296"/>
      <c r="G44" s="296"/>
      <c r="H44" s="95"/>
      <c r="I44" s="95"/>
      <c r="J44" s="95"/>
      <c r="K44" s="95"/>
      <c r="L44" s="95"/>
    </row>
    <row r="45" spans="2:12">
      <c r="C45" s="87"/>
      <c r="D45" s="87"/>
      <c r="E45" s="296"/>
      <c r="F45" s="296"/>
      <c r="G45" s="296"/>
      <c r="H45" s="95"/>
      <c r="I45" s="95"/>
      <c r="J45" s="95"/>
      <c r="K45" s="95"/>
      <c r="L45" s="95"/>
    </row>
    <row r="46" spans="2:12">
      <c r="C46" s="301"/>
      <c r="D46" s="302"/>
      <c r="E46" s="95"/>
      <c r="F46" s="95"/>
      <c r="G46" s="95"/>
      <c r="H46" s="95"/>
      <c r="I46" s="298"/>
      <c r="J46" s="95"/>
      <c r="K46" s="95"/>
      <c r="L46" s="95"/>
    </row>
    <row r="47" spans="2:12">
      <c r="C47" s="301"/>
      <c r="D47" s="302"/>
      <c r="E47" s="95"/>
      <c r="F47" s="95"/>
      <c r="G47" s="95"/>
      <c r="H47" s="95"/>
      <c r="I47" s="298"/>
      <c r="J47" s="95"/>
      <c r="K47" s="95"/>
      <c r="L47" s="95"/>
    </row>
    <row r="48" spans="2:12">
      <c r="C48" s="87"/>
      <c r="D48" s="302"/>
      <c r="E48" s="95"/>
      <c r="F48" s="95"/>
      <c r="G48" s="95"/>
      <c r="H48" s="255"/>
      <c r="I48" s="300"/>
      <c r="J48" s="255"/>
      <c r="K48" s="11"/>
      <c r="L48" s="98"/>
    </row>
    <row r="49" spans="3:12">
      <c r="C49" s="87"/>
      <c r="D49" s="302"/>
      <c r="E49" s="95"/>
      <c r="F49" s="95"/>
      <c r="G49" s="95"/>
      <c r="H49" s="304"/>
      <c r="I49" s="303"/>
      <c r="J49" s="304"/>
      <c r="K49" s="100"/>
      <c r="L49" s="100"/>
    </row>
    <row r="50" spans="3:12">
      <c r="C50" s="87"/>
      <c r="D50" s="255"/>
      <c r="E50" s="305"/>
      <c r="F50" s="305"/>
      <c r="G50" s="305"/>
      <c r="H50" s="255"/>
      <c r="I50" s="255"/>
      <c r="J50" s="255"/>
      <c r="K50" s="11"/>
      <c r="L50" s="11"/>
    </row>
    <row r="51" spans="3:12">
      <c r="C51" s="255"/>
      <c r="D51" s="255"/>
      <c r="E51" s="255"/>
      <c r="F51" s="255"/>
      <c r="G51" s="255"/>
      <c r="H51" s="255"/>
      <c r="I51" s="255"/>
      <c r="J51" s="255"/>
    </row>
  </sheetData>
  <mergeCells count="8">
    <mergeCell ref="H22:M22"/>
    <mergeCell ref="B37:E37"/>
    <mergeCell ref="B1:E1"/>
    <mergeCell ref="B2:E2"/>
    <mergeCell ref="B4:B5"/>
    <mergeCell ref="C4:C5"/>
    <mergeCell ref="D4:E4"/>
    <mergeCell ref="B11:E1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>
  <dimension ref="B1:M73"/>
  <sheetViews>
    <sheetView showGridLines="0" topLeftCell="A7" workbookViewId="0">
      <selection activeCell="H5" sqref="H5"/>
    </sheetView>
  </sheetViews>
  <sheetFormatPr baseColWidth="10" defaultRowHeight="15"/>
  <cols>
    <col min="2" max="2" width="17.85546875" style="53" customWidth="1"/>
    <col min="3" max="3" width="13" style="53" customWidth="1"/>
    <col min="4" max="5" width="13.5703125" customWidth="1"/>
  </cols>
  <sheetData>
    <row r="1" spans="2:7">
      <c r="B1" s="615" t="s">
        <v>463</v>
      </c>
      <c r="C1" s="615"/>
      <c r="D1" s="615"/>
      <c r="E1" s="615"/>
    </row>
    <row r="2" spans="2:7" ht="27.75" customHeight="1">
      <c r="B2" s="633" t="s">
        <v>331</v>
      </c>
      <c r="C2" s="633"/>
      <c r="D2" s="633"/>
      <c r="E2" s="633"/>
      <c r="F2" s="101"/>
      <c r="G2" s="102"/>
    </row>
    <row r="3" spans="2:7" ht="15.75" thickBot="1">
      <c r="B3" s="634"/>
      <c r="C3" s="634"/>
      <c r="D3" s="634"/>
      <c r="E3" s="634"/>
      <c r="F3" s="634"/>
      <c r="G3" s="102"/>
    </row>
    <row r="4" spans="2:7" ht="15.75" thickBot="1">
      <c r="B4" s="780" t="s">
        <v>89</v>
      </c>
      <c r="C4" s="782" t="s">
        <v>9</v>
      </c>
      <c r="D4" s="803" t="s">
        <v>6</v>
      </c>
      <c r="E4" s="801"/>
      <c r="G4" s="102"/>
    </row>
    <row r="5" spans="2:7" ht="15.75" thickBot="1">
      <c r="B5" s="781"/>
      <c r="C5" s="783"/>
      <c r="D5" s="398" t="s">
        <v>328</v>
      </c>
      <c r="E5" s="398" t="s">
        <v>325</v>
      </c>
      <c r="G5" s="102"/>
    </row>
    <row r="6" spans="2:7" ht="16.5" customHeight="1">
      <c r="B6" s="67" t="s">
        <v>9</v>
      </c>
      <c r="C6" s="402">
        <f>SUM(C7:C17)</f>
        <v>7161</v>
      </c>
      <c r="D6" s="403">
        <f>SUM(D7:D17)</f>
        <v>5977</v>
      </c>
      <c r="E6" s="404">
        <f>SUM(E7:E17)</f>
        <v>1184</v>
      </c>
      <c r="G6" s="102"/>
    </row>
    <row r="7" spans="2:7" ht="18.75" customHeight="1">
      <c r="B7" s="68" t="s">
        <v>90</v>
      </c>
      <c r="C7" s="106">
        <f>SUM(D7:E7)</f>
        <v>4608</v>
      </c>
      <c r="D7" s="106">
        <v>3802</v>
      </c>
      <c r="E7" s="405">
        <v>806</v>
      </c>
      <c r="G7" s="102"/>
    </row>
    <row r="8" spans="2:7" ht="18.75" customHeight="1">
      <c r="B8" s="68" t="s">
        <v>91</v>
      </c>
      <c r="C8" s="106">
        <f t="shared" ref="C8:C17" si="0">SUM(D8:E8)</f>
        <v>1113</v>
      </c>
      <c r="D8" s="106">
        <v>966</v>
      </c>
      <c r="E8" s="405">
        <v>147</v>
      </c>
      <c r="G8" s="102"/>
    </row>
    <row r="9" spans="2:7" ht="18.75" customHeight="1">
      <c r="B9" s="68" t="s">
        <v>92</v>
      </c>
      <c r="C9" s="106">
        <f t="shared" si="0"/>
        <v>390</v>
      </c>
      <c r="D9" s="306">
        <v>334</v>
      </c>
      <c r="E9" s="405">
        <v>56</v>
      </c>
      <c r="G9" s="102"/>
    </row>
    <row r="10" spans="2:7" ht="18.75" customHeight="1">
      <c r="B10" s="68" t="s">
        <v>93</v>
      </c>
      <c r="C10" s="106">
        <f t="shared" si="0"/>
        <v>95</v>
      </c>
      <c r="D10" s="306">
        <v>84</v>
      </c>
      <c r="E10" s="405">
        <v>11</v>
      </c>
      <c r="G10" s="102"/>
    </row>
    <row r="11" spans="2:7" ht="18.75" customHeight="1">
      <c r="B11" s="68" t="s">
        <v>94</v>
      </c>
      <c r="C11" s="106">
        <f t="shared" si="0"/>
        <v>58</v>
      </c>
      <c r="D11" s="306">
        <v>46</v>
      </c>
      <c r="E11" s="405">
        <v>12</v>
      </c>
      <c r="G11" s="102"/>
    </row>
    <row r="12" spans="2:7" ht="18.75" customHeight="1">
      <c r="B12" s="68" t="s">
        <v>95</v>
      </c>
      <c r="C12" s="106">
        <f t="shared" si="0"/>
        <v>31</v>
      </c>
      <c r="D12" s="306">
        <v>27</v>
      </c>
      <c r="E12" s="405">
        <v>4</v>
      </c>
      <c r="G12" s="102"/>
    </row>
    <row r="13" spans="2:7" ht="18.75" customHeight="1">
      <c r="B13" s="68" t="s">
        <v>96</v>
      </c>
      <c r="C13" s="106">
        <f t="shared" si="0"/>
        <v>18</v>
      </c>
      <c r="D13" s="306">
        <v>16</v>
      </c>
      <c r="E13" s="405">
        <v>2</v>
      </c>
      <c r="G13" s="102"/>
    </row>
    <row r="14" spans="2:7" ht="18.75" customHeight="1">
      <c r="B14" s="68" t="s">
        <v>97</v>
      </c>
      <c r="C14" s="106">
        <f t="shared" si="0"/>
        <v>5</v>
      </c>
      <c r="D14" s="306">
        <v>4</v>
      </c>
      <c r="E14" s="405">
        <v>1</v>
      </c>
      <c r="G14" s="102"/>
    </row>
    <row r="15" spans="2:7" ht="18.75" customHeight="1">
      <c r="B15" s="68" t="s">
        <v>98</v>
      </c>
      <c r="C15" s="106">
        <f t="shared" si="0"/>
        <v>0</v>
      </c>
      <c r="D15" s="306">
        <v>0</v>
      </c>
      <c r="E15" s="405">
        <v>0</v>
      </c>
      <c r="G15" s="102"/>
    </row>
    <row r="16" spans="2:7" ht="18.75" customHeight="1">
      <c r="B16" s="68" t="s">
        <v>99</v>
      </c>
      <c r="C16" s="106">
        <f t="shared" si="0"/>
        <v>5</v>
      </c>
      <c r="D16" s="306">
        <v>5</v>
      </c>
      <c r="E16" s="405">
        <v>0</v>
      </c>
      <c r="G16" s="102"/>
    </row>
    <row r="17" spans="2:13" ht="15.75" thickBot="1">
      <c r="B17" s="71" t="s">
        <v>81</v>
      </c>
      <c r="C17" s="109">
        <f t="shared" si="0"/>
        <v>838</v>
      </c>
      <c r="D17" s="109">
        <v>693</v>
      </c>
      <c r="E17" s="406">
        <v>145</v>
      </c>
      <c r="G17" s="102"/>
    </row>
    <row r="18" spans="2:13" ht="9" customHeight="1">
      <c r="G18" s="102"/>
    </row>
    <row r="19" spans="2:13" ht="24.75" customHeight="1">
      <c r="B19" s="618" t="s">
        <v>82</v>
      </c>
      <c r="C19" s="618"/>
      <c r="D19" s="618"/>
      <c r="E19" s="618"/>
    </row>
    <row r="22" spans="2:13" ht="15.75" thickBot="1"/>
    <row r="23" spans="2:13">
      <c r="B23" s="629" t="s">
        <v>89</v>
      </c>
      <c r="C23" s="631" t="s">
        <v>9</v>
      </c>
    </row>
    <row r="24" spans="2:13">
      <c r="B24" s="630"/>
      <c r="C24" s="632"/>
    </row>
    <row r="25" spans="2:13">
      <c r="B25" s="111" t="s">
        <v>9</v>
      </c>
      <c r="C25" s="112">
        <f>+C6/$C$6</f>
        <v>1</v>
      </c>
    </row>
    <row r="26" spans="2:13">
      <c r="B26" s="113" t="s">
        <v>81</v>
      </c>
      <c r="C26" s="114">
        <v>0.11702276218405251</v>
      </c>
    </row>
    <row r="27" spans="2:13">
      <c r="B27" s="113" t="s">
        <v>99</v>
      </c>
      <c r="C27" s="114">
        <v>6.9822650467811758E-4</v>
      </c>
    </row>
    <row r="28" spans="2:13">
      <c r="B28" s="113" t="s">
        <v>98</v>
      </c>
      <c r="C28" s="114">
        <v>0</v>
      </c>
    </row>
    <row r="29" spans="2:13">
      <c r="B29" s="113" t="s">
        <v>97</v>
      </c>
      <c r="C29" s="114">
        <v>6.9822650467811758E-4</v>
      </c>
    </row>
    <row r="30" spans="2:13">
      <c r="B30" s="113" t="s">
        <v>96</v>
      </c>
      <c r="C30" s="114">
        <v>2.5136154168412233E-3</v>
      </c>
    </row>
    <row r="31" spans="2:13" ht="17.25" customHeight="1">
      <c r="B31" s="113" t="s">
        <v>95</v>
      </c>
      <c r="C31" s="114">
        <v>4.329004329004329E-3</v>
      </c>
      <c r="H31" s="618" t="s">
        <v>82</v>
      </c>
      <c r="I31" s="618"/>
      <c r="J31" s="618"/>
      <c r="K31" s="618"/>
      <c r="L31" s="618"/>
      <c r="M31" s="618"/>
    </row>
    <row r="32" spans="2:13">
      <c r="B32" s="113" t="s">
        <v>94</v>
      </c>
      <c r="C32" s="114">
        <v>8.0994274542661639E-3</v>
      </c>
    </row>
    <row r="33" spans="2:3">
      <c r="B33" s="113" t="s">
        <v>93</v>
      </c>
      <c r="C33" s="114">
        <v>1.3266303588884235E-2</v>
      </c>
    </row>
    <row r="34" spans="2:3">
      <c r="B34" s="113" t="s">
        <v>92</v>
      </c>
      <c r="C34" s="114">
        <v>5.446166736489317E-2</v>
      </c>
    </row>
    <row r="35" spans="2:3">
      <c r="B35" s="113" t="s">
        <v>91</v>
      </c>
      <c r="C35" s="114">
        <v>0.15542521994134897</v>
      </c>
    </row>
    <row r="36" spans="2:3">
      <c r="B36" s="113" t="s">
        <v>90</v>
      </c>
      <c r="C36" s="114">
        <v>0.64348554671135316</v>
      </c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11">
      <c r="B49"/>
      <c r="C49"/>
    </row>
    <row r="50" spans="2:11">
      <c r="B50"/>
      <c r="C50"/>
    </row>
    <row r="51" spans="2:11">
      <c r="B51"/>
      <c r="C51"/>
      <c r="H51" s="75"/>
    </row>
    <row r="52" spans="2:11">
      <c r="B52"/>
      <c r="C52"/>
    </row>
    <row r="53" spans="2:11">
      <c r="B53"/>
      <c r="C53"/>
    </row>
    <row r="54" spans="2:11">
      <c r="B54"/>
      <c r="C54"/>
    </row>
    <row r="55" spans="2:11">
      <c r="B55"/>
      <c r="C55"/>
    </row>
    <row r="56" spans="2:11">
      <c r="B56"/>
      <c r="C56"/>
      <c r="G56" s="11"/>
      <c r="H56" s="11"/>
      <c r="I56" s="11"/>
    </row>
    <row r="57" spans="2:11">
      <c r="B57"/>
      <c r="C57"/>
      <c r="G57" s="118"/>
      <c r="H57" s="118"/>
      <c r="I57" s="118"/>
      <c r="J57" s="63"/>
      <c r="K57" s="63"/>
    </row>
    <row r="58" spans="2:11">
      <c r="B58"/>
      <c r="C58"/>
      <c r="G58" s="118"/>
      <c r="H58" s="118"/>
      <c r="I58" s="118"/>
      <c r="J58" s="63"/>
      <c r="K58" s="63"/>
    </row>
    <row r="59" spans="2:11">
      <c r="B59"/>
      <c r="C59"/>
      <c r="G59" s="118"/>
      <c r="H59" s="118"/>
      <c r="I59" s="407"/>
      <c r="J59" s="63"/>
      <c r="K59" s="63"/>
    </row>
    <row r="60" spans="2:11">
      <c r="B60" s="118"/>
      <c r="C60" s="118"/>
      <c r="D60" s="408"/>
      <c r="E60" s="408"/>
      <c r="F60" s="118"/>
      <c r="G60" s="408"/>
      <c r="H60" s="408"/>
      <c r="I60" s="118"/>
      <c r="J60" s="63"/>
      <c r="K60" s="63"/>
    </row>
    <row r="61" spans="2:11">
      <c r="B61" s="121"/>
      <c r="C61" s="120"/>
      <c r="D61" s="119"/>
      <c r="E61" s="119"/>
      <c r="F61" s="119"/>
      <c r="G61" s="119"/>
      <c r="H61" s="119"/>
      <c r="I61" s="119"/>
      <c r="J61" s="63"/>
      <c r="K61" s="63"/>
    </row>
    <row r="62" spans="2:11">
      <c r="B62" s="118"/>
      <c r="C62" s="120"/>
      <c r="D62" s="119"/>
    </row>
    <row r="63" spans="2:11">
      <c r="B63" s="118"/>
      <c r="C63" s="120"/>
      <c r="D63" s="119"/>
    </row>
    <row r="64" spans="2:11">
      <c r="B64" s="118"/>
      <c r="C64" s="120"/>
      <c r="D64" s="119"/>
    </row>
    <row r="65" spans="2:4">
      <c r="B65" s="118"/>
      <c r="C65" s="120"/>
      <c r="D65" s="119"/>
    </row>
    <row r="66" spans="2:4">
      <c r="B66" s="118"/>
      <c r="C66" s="120"/>
      <c r="D66" s="119"/>
    </row>
    <row r="67" spans="2:4">
      <c r="B67" s="118"/>
      <c r="C67" s="120"/>
      <c r="D67" s="119"/>
    </row>
    <row r="68" spans="2:4">
      <c r="B68" s="118"/>
      <c r="C68" s="120"/>
      <c r="D68" s="119"/>
    </row>
    <row r="69" spans="2:4">
      <c r="B69" s="118"/>
      <c r="C69" s="120"/>
      <c r="D69" s="119"/>
    </row>
    <row r="70" spans="2:4">
      <c r="B70" s="121"/>
      <c r="C70" s="118"/>
      <c r="D70" s="119"/>
    </row>
    <row r="71" spans="2:4">
      <c r="B71" s="63"/>
      <c r="C71" s="63"/>
      <c r="D71" s="64"/>
    </row>
    <row r="72" spans="2:4">
      <c r="B72" s="63"/>
      <c r="C72" s="63"/>
      <c r="D72" s="63"/>
    </row>
    <row r="73" spans="2:4">
      <c r="B73" s="63"/>
      <c r="C73" s="63"/>
      <c r="D73" s="63"/>
    </row>
  </sheetData>
  <mergeCells count="10">
    <mergeCell ref="H31:M31"/>
    <mergeCell ref="B1:E1"/>
    <mergeCell ref="B2:E2"/>
    <mergeCell ref="B3:F3"/>
    <mergeCell ref="B4:B5"/>
    <mergeCell ref="C4:C5"/>
    <mergeCell ref="D4:E4"/>
    <mergeCell ref="B19:E19"/>
    <mergeCell ref="B23:B24"/>
    <mergeCell ref="C23:C2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8:L9"/>
  <sheetViews>
    <sheetView workbookViewId="0">
      <selection activeCell="M10" sqref="M10"/>
    </sheetView>
  </sheetViews>
  <sheetFormatPr baseColWidth="10" defaultRowHeight="15"/>
  <cols>
    <col min="1" max="16384" width="11.42578125" style="1"/>
  </cols>
  <sheetData>
    <row r="8" spans="6:12" ht="59.25">
      <c r="F8" s="613" t="s">
        <v>4</v>
      </c>
      <c r="G8" s="613"/>
      <c r="H8" s="613"/>
      <c r="I8" s="613"/>
      <c r="J8" s="613"/>
      <c r="K8" s="613"/>
      <c r="L8" s="613"/>
    </row>
    <row r="9" spans="6:12" ht="61.5">
      <c r="F9" s="8"/>
      <c r="G9" s="614" t="s">
        <v>304</v>
      </c>
      <c r="H9" s="614"/>
      <c r="I9" s="614"/>
      <c r="J9" s="614"/>
      <c r="K9" s="614"/>
      <c r="L9" s="8"/>
    </row>
  </sheetData>
  <mergeCells count="2">
    <mergeCell ref="F8:L8"/>
    <mergeCell ref="G9:K9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B2:J17"/>
  <sheetViews>
    <sheetView showGridLines="0" workbookViewId="0">
      <selection activeCell="K20" sqref="K20"/>
    </sheetView>
  </sheetViews>
  <sheetFormatPr baseColWidth="10" defaultRowHeight="15"/>
  <cols>
    <col min="2" max="2" width="25.140625" customWidth="1"/>
    <col min="3" max="4" width="19.42578125" customWidth="1"/>
    <col min="5" max="5" width="12.5703125" customWidth="1"/>
    <col min="6" max="6" width="15.140625" customWidth="1"/>
  </cols>
  <sheetData>
    <row r="2" spans="2:10">
      <c r="B2" s="615" t="s">
        <v>464</v>
      </c>
      <c r="C2" s="615"/>
      <c r="D2" s="615"/>
    </row>
    <row r="3" spans="2:10">
      <c r="B3" s="619" t="s">
        <v>332</v>
      </c>
      <c r="C3" s="619"/>
      <c r="D3" s="619"/>
    </row>
    <row r="4" spans="2:10" ht="15.75" thickBot="1">
      <c r="B4" s="9"/>
      <c r="C4" s="9"/>
      <c r="D4" s="9"/>
      <c r="E4" s="10"/>
    </row>
    <row r="5" spans="2:10" ht="15.75" thickBot="1">
      <c r="B5" s="409" t="s">
        <v>6</v>
      </c>
      <c r="C5" s="410" t="s">
        <v>7</v>
      </c>
      <c r="D5" s="411" t="s">
        <v>8</v>
      </c>
      <c r="E5" s="10"/>
    </row>
    <row r="6" spans="2:10" ht="19.5" customHeight="1">
      <c r="B6" s="128" t="s">
        <v>9</v>
      </c>
      <c r="C6" s="129">
        <f>+SUM(C7:C14)</f>
        <v>23297</v>
      </c>
      <c r="D6" s="130">
        <f>+SUM(D7:D14)</f>
        <v>1</v>
      </c>
      <c r="E6" s="10"/>
    </row>
    <row r="7" spans="2:10" ht="17.25" customHeight="1">
      <c r="B7" s="131" t="s">
        <v>304</v>
      </c>
      <c r="C7" s="132">
        <v>10260</v>
      </c>
      <c r="D7" s="133">
        <f t="shared" ref="D7:D14" si="0">+C7/$C$6</f>
        <v>0.44040005150877798</v>
      </c>
      <c r="E7" s="10"/>
    </row>
    <row r="8" spans="2:10" ht="19.5" customHeight="1">
      <c r="B8" s="131" t="s">
        <v>333</v>
      </c>
      <c r="C8" s="132">
        <v>5430</v>
      </c>
      <c r="D8" s="133">
        <f t="shared" si="0"/>
        <v>0.23307722024294975</v>
      </c>
      <c r="E8" s="10"/>
    </row>
    <row r="9" spans="2:10">
      <c r="B9" s="131" t="s">
        <v>334</v>
      </c>
      <c r="C9" s="132">
        <v>3503</v>
      </c>
      <c r="D9" s="133">
        <f t="shared" si="0"/>
        <v>0.15036270764476112</v>
      </c>
      <c r="E9" s="10"/>
    </row>
    <row r="10" spans="2:10">
      <c r="B10" s="131" t="s">
        <v>335</v>
      </c>
      <c r="C10" s="132">
        <v>1616</v>
      </c>
      <c r="D10" s="133">
        <f t="shared" si="0"/>
        <v>6.9365154311713959E-2</v>
      </c>
    </row>
    <row r="11" spans="2:10">
      <c r="B11" s="131" t="s">
        <v>336</v>
      </c>
      <c r="C11" s="132">
        <v>1150</v>
      </c>
      <c r="D11" s="133">
        <f t="shared" si="0"/>
        <v>4.936257887281624E-2</v>
      </c>
    </row>
    <row r="12" spans="2:10">
      <c r="B12" s="131" t="s">
        <v>337</v>
      </c>
      <c r="C12" s="132">
        <v>683</v>
      </c>
      <c r="D12" s="133">
        <f t="shared" si="0"/>
        <v>2.9317079452289993E-2</v>
      </c>
    </row>
    <row r="13" spans="2:10" ht="24">
      <c r="B13" s="131" t="s">
        <v>338</v>
      </c>
      <c r="C13" s="132">
        <v>542</v>
      </c>
      <c r="D13" s="133">
        <f t="shared" si="0"/>
        <v>2.3264798042666436E-2</v>
      </c>
    </row>
    <row r="14" spans="2:10" ht="15.75" thickBot="1">
      <c r="B14" s="180" t="s">
        <v>339</v>
      </c>
      <c r="C14" s="181">
        <v>113</v>
      </c>
      <c r="D14" s="412">
        <f t="shared" si="0"/>
        <v>4.8504099240245522E-3</v>
      </c>
    </row>
    <row r="15" spans="2:10">
      <c r="D15" s="413"/>
    </row>
    <row r="16" spans="2:10">
      <c r="D16" s="615" t="s">
        <v>466</v>
      </c>
      <c r="E16" s="615"/>
      <c r="F16" s="615"/>
      <c r="G16" s="615"/>
      <c r="H16" s="615"/>
      <c r="I16" s="615"/>
      <c r="J16" s="615"/>
    </row>
    <row r="17" spans="4:10">
      <c r="D17" s="619" t="s">
        <v>340</v>
      </c>
      <c r="E17" s="619"/>
      <c r="F17" s="619"/>
      <c r="G17" s="619"/>
      <c r="H17" s="619"/>
      <c r="I17" s="619"/>
      <c r="J17" s="619"/>
    </row>
  </sheetData>
  <mergeCells count="4">
    <mergeCell ref="B2:D2"/>
    <mergeCell ref="B3:D3"/>
    <mergeCell ref="D16:J16"/>
    <mergeCell ref="D17:J17"/>
  </mergeCells>
  <pageMargins left="0.7" right="0.7" top="0.75" bottom="0.75" header="0.3" footer="0.3"/>
  <pageSetup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>
  <dimension ref="B1:S79"/>
  <sheetViews>
    <sheetView showGridLines="0" topLeftCell="D3" workbookViewId="0">
      <selection activeCell="Q18" sqref="Q18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10" max="10" width="10.7109375" bestFit="1" customWidth="1"/>
    <col min="13" max="13" width="18.28515625" customWidth="1"/>
  </cols>
  <sheetData>
    <row r="1" spans="2:14">
      <c r="B1" s="615" t="s">
        <v>465</v>
      </c>
      <c r="C1" s="615"/>
      <c r="D1" s="615"/>
      <c r="E1" s="615"/>
      <c r="F1" s="615"/>
      <c r="G1" s="615"/>
      <c r="H1" s="615"/>
      <c r="I1" s="615"/>
      <c r="J1" s="615"/>
      <c r="K1" s="615"/>
      <c r="L1" s="443"/>
    </row>
    <row r="2" spans="2:14">
      <c r="B2" s="619" t="s">
        <v>341</v>
      </c>
      <c r="C2" s="619"/>
      <c r="D2" s="619"/>
      <c r="E2" s="619"/>
      <c r="F2" s="619"/>
      <c r="G2" s="619"/>
      <c r="H2" s="619"/>
      <c r="I2" s="619"/>
      <c r="J2" s="619"/>
      <c r="K2" s="619"/>
      <c r="L2" s="445"/>
    </row>
    <row r="3" spans="2:14" ht="15.75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2:14" ht="15.75" thickBot="1">
      <c r="B4" s="780" t="s">
        <v>16</v>
      </c>
      <c r="C4" s="782" t="s">
        <v>9</v>
      </c>
      <c r="D4" s="784" t="s">
        <v>6</v>
      </c>
      <c r="E4" s="785"/>
      <c r="F4" s="785"/>
      <c r="G4" s="785"/>
      <c r="H4" s="785"/>
      <c r="I4" s="785"/>
      <c r="J4" s="785"/>
      <c r="K4" s="786"/>
      <c r="M4" s="39"/>
    </row>
    <row r="5" spans="2:14" ht="36.75" thickBot="1">
      <c r="B5" s="781"/>
      <c r="C5" s="783"/>
      <c r="D5" s="414" t="s">
        <v>304</v>
      </c>
      <c r="E5" s="368" t="s">
        <v>338</v>
      </c>
      <c r="F5" s="368" t="s">
        <v>333</v>
      </c>
      <c r="G5" s="368" t="s">
        <v>337</v>
      </c>
      <c r="H5" s="368" t="s">
        <v>334</v>
      </c>
      <c r="I5" s="368" t="s">
        <v>335</v>
      </c>
      <c r="J5" s="368" t="s">
        <v>336</v>
      </c>
      <c r="K5" s="415" t="s">
        <v>339</v>
      </c>
      <c r="M5" s="39"/>
    </row>
    <row r="6" spans="2:14" ht="18.75" customHeight="1">
      <c r="B6" s="41" t="s">
        <v>9</v>
      </c>
      <c r="C6" s="139">
        <f>+SUM(D6:K6)</f>
        <v>23297</v>
      </c>
      <c r="D6" s="139">
        <f>+SUM(D7:D76)</f>
        <v>10260</v>
      </c>
      <c r="E6" s="139">
        <f t="shared" ref="E6:K6" si="0">+SUM(E7:E76)</f>
        <v>542</v>
      </c>
      <c r="F6" s="139">
        <f t="shared" si="0"/>
        <v>5430</v>
      </c>
      <c r="G6" s="139">
        <f t="shared" si="0"/>
        <v>683</v>
      </c>
      <c r="H6" s="139">
        <f t="shared" si="0"/>
        <v>3503</v>
      </c>
      <c r="I6" s="139">
        <f t="shared" si="0"/>
        <v>1616</v>
      </c>
      <c r="J6" s="139">
        <f t="shared" si="0"/>
        <v>1150</v>
      </c>
      <c r="K6" s="416">
        <f t="shared" si="0"/>
        <v>113</v>
      </c>
      <c r="L6" s="44"/>
      <c r="M6" s="39"/>
    </row>
    <row r="7" spans="2:14">
      <c r="B7" s="45" t="s">
        <v>342</v>
      </c>
      <c r="C7" s="46">
        <f>+SUM(D7:K7)</f>
        <v>1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1</v>
      </c>
      <c r="K7" s="47">
        <v>0</v>
      </c>
      <c r="L7" s="46"/>
      <c r="M7" s="39"/>
    </row>
    <row r="8" spans="2:14">
      <c r="B8" s="45" t="s">
        <v>17</v>
      </c>
      <c r="C8" s="46">
        <f t="shared" ref="C8:C71" si="1">+SUM(D8:K8)</f>
        <v>157</v>
      </c>
      <c r="D8" s="46">
        <v>65</v>
      </c>
      <c r="E8" s="46">
        <v>6</v>
      </c>
      <c r="F8" s="46">
        <v>48</v>
      </c>
      <c r="G8" s="46">
        <v>4</v>
      </c>
      <c r="H8" s="46">
        <v>25</v>
      </c>
      <c r="I8" s="46">
        <v>2</v>
      </c>
      <c r="J8" s="46">
        <v>6</v>
      </c>
      <c r="K8" s="47">
        <v>1</v>
      </c>
      <c r="L8" s="46"/>
      <c r="M8" s="48" t="s">
        <v>80</v>
      </c>
      <c r="N8" s="49">
        <v>1.1374855131562004E-2</v>
      </c>
    </row>
    <row r="9" spans="2:14">
      <c r="B9" s="45" t="s">
        <v>135</v>
      </c>
      <c r="C9" s="46">
        <f t="shared" si="1"/>
        <v>78</v>
      </c>
      <c r="D9" s="46">
        <v>35</v>
      </c>
      <c r="E9" s="46">
        <v>2</v>
      </c>
      <c r="F9" s="46">
        <v>22</v>
      </c>
      <c r="G9" s="46">
        <v>1</v>
      </c>
      <c r="H9" s="46">
        <v>14</v>
      </c>
      <c r="I9" s="46">
        <v>3</v>
      </c>
      <c r="J9" s="46">
        <v>1</v>
      </c>
      <c r="K9" s="47">
        <v>0</v>
      </c>
      <c r="L9" s="46"/>
      <c r="M9" s="48" t="s">
        <v>75</v>
      </c>
      <c r="N9" s="49">
        <v>1.618234107395802E-2</v>
      </c>
    </row>
    <row r="10" spans="2:14">
      <c r="B10" s="45" t="s">
        <v>22</v>
      </c>
      <c r="C10" s="46">
        <f t="shared" si="1"/>
        <v>28</v>
      </c>
      <c r="D10" s="46">
        <v>13</v>
      </c>
      <c r="E10" s="46">
        <v>1</v>
      </c>
      <c r="F10" s="46">
        <v>4</v>
      </c>
      <c r="G10" s="46">
        <v>0</v>
      </c>
      <c r="H10" s="46">
        <v>7</v>
      </c>
      <c r="I10" s="46">
        <v>0</v>
      </c>
      <c r="J10" s="46">
        <v>3</v>
      </c>
      <c r="K10" s="47">
        <v>0</v>
      </c>
      <c r="L10" s="46"/>
      <c r="M10" s="48" t="s">
        <v>23</v>
      </c>
      <c r="N10" s="49">
        <v>1.6697428853500451E-2</v>
      </c>
    </row>
    <row r="11" spans="2:14">
      <c r="B11" s="45" t="s">
        <v>137</v>
      </c>
      <c r="C11" s="46">
        <f t="shared" si="1"/>
        <v>139</v>
      </c>
      <c r="D11" s="46">
        <v>85</v>
      </c>
      <c r="E11" s="46">
        <v>0</v>
      </c>
      <c r="F11" s="46">
        <v>24</v>
      </c>
      <c r="G11" s="46">
        <v>1</v>
      </c>
      <c r="H11" s="46">
        <v>17</v>
      </c>
      <c r="I11" s="46">
        <v>7</v>
      </c>
      <c r="J11" s="46">
        <v>5</v>
      </c>
      <c r="K11" s="47">
        <v>0</v>
      </c>
      <c r="L11" s="46"/>
      <c r="M11" s="48" t="s">
        <v>25</v>
      </c>
      <c r="N11" s="49">
        <v>2.5153453234322016E-2</v>
      </c>
    </row>
    <row r="12" spans="2:14">
      <c r="B12" s="45" t="s">
        <v>138</v>
      </c>
      <c r="C12" s="46">
        <f t="shared" si="1"/>
        <v>7</v>
      </c>
      <c r="D12" s="46">
        <v>4</v>
      </c>
      <c r="E12" s="46">
        <v>0</v>
      </c>
      <c r="F12" s="46">
        <v>1</v>
      </c>
      <c r="G12" s="46">
        <v>0</v>
      </c>
      <c r="H12" s="46">
        <v>1</v>
      </c>
      <c r="I12" s="46">
        <v>0</v>
      </c>
      <c r="J12" s="46">
        <v>1</v>
      </c>
      <c r="K12" s="47">
        <v>0</v>
      </c>
      <c r="L12" s="46"/>
      <c r="M12" s="48" t="s">
        <v>27</v>
      </c>
      <c r="N12" s="49">
        <v>3.9876378932909816E-2</v>
      </c>
    </row>
    <row r="13" spans="2:14" ht="24">
      <c r="B13" s="45" t="s">
        <v>139</v>
      </c>
      <c r="C13" s="46">
        <f t="shared" si="1"/>
        <v>16</v>
      </c>
      <c r="D13" s="46">
        <v>7</v>
      </c>
      <c r="E13" s="46">
        <v>0</v>
      </c>
      <c r="F13" s="46">
        <v>4</v>
      </c>
      <c r="G13" s="46">
        <v>1</v>
      </c>
      <c r="H13" s="46">
        <v>4</v>
      </c>
      <c r="I13" s="46">
        <v>0</v>
      </c>
      <c r="J13" s="46">
        <v>0</v>
      </c>
      <c r="K13" s="47">
        <v>0</v>
      </c>
      <c r="L13" s="46"/>
      <c r="M13" s="48" t="s">
        <v>29</v>
      </c>
      <c r="N13" s="49">
        <v>4.6357900158818729E-2</v>
      </c>
    </row>
    <row r="14" spans="2:14">
      <c r="B14" s="45" t="s">
        <v>172</v>
      </c>
      <c r="C14" s="46">
        <f t="shared" si="1"/>
        <v>6</v>
      </c>
      <c r="D14" s="46">
        <v>3</v>
      </c>
      <c r="E14" s="46">
        <v>0</v>
      </c>
      <c r="F14" s="46">
        <v>2</v>
      </c>
      <c r="G14" s="46">
        <v>0</v>
      </c>
      <c r="H14" s="46">
        <v>1</v>
      </c>
      <c r="I14" s="46">
        <v>0</v>
      </c>
      <c r="J14" s="46">
        <v>0</v>
      </c>
      <c r="K14" s="47">
        <v>0</v>
      </c>
      <c r="L14" s="46"/>
      <c r="M14" s="48" t="s">
        <v>35</v>
      </c>
      <c r="N14" s="49">
        <v>9.572047903163497E-2</v>
      </c>
    </row>
    <row r="15" spans="2:14">
      <c r="B15" s="45" t="s">
        <v>30</v>
      </c>
      <c r="C15" s="46">
        <f t="shared" si="1"/>
        <v>20</v>
      </c>
      <c r="D15" s="46">
        <v>8</v>
      </c>
      <c r="E15" s="46">
        <v>0</v>
      </c>
      <c r="F15" s="46">
        <v>7</v>
      </c>
      <c r="G15" s="46">
        <v>0</v>
      </c>
      <c r="H15" s="46">
        <v>4</v>
      </c>
      <c r="I15" s="46">
        <v>1</v>
      </c>
      <c r="J15" s="46">
        <v>0</v>
      </c>
      <c r="K15" s="47">
        <v>0</v>
      </c>
      <c r="L15" s="46"/>
      <c r="M15" s="48" t="s">
        <v>31</v>
      </c>
      <c r="N15" s="49">
        <v>9.790960209469031E-2</v>
      </c>
    </row>
    <row r="16" spans="2:14">
      <c r="B16" s="45" t="s">
        <v>173</v>
      </c>
      <c r="C16" s="46">
        <f t="shared" si="1"/>
        <v>3</v>
      </c>
      <c r="D16" s="46">
        <v>0</v>
      </c>
      <c r="E16" s="46">
        <v>0</v>
      </c>
      <c r="F16" s="46">
        <v>3</v>
      </c>
      <c r="G16" s="46">
        <v>0</v>
      </c>
      <c r="H16" s="46">
        <v>0</v>
      </c>
      <c r="I16" s="46">
        <v>0</v>
      </c>
      <c r="J16" s="46">
        <v>0</v>
      </c>
      <c r="K16" s="47">
        <v>0</v>
      </c>
      <c r="L16" s="46"/>
      <c r="M16" s="48" t="s">
        <v>33</v>
      </c>
      <c r="N16" s="49">
        <v>0.11331931149933468</v>
      </c>
    </row>
    <row r="17" spans="2:14">
      <c r="B17" s="45" t="s">
        <v>32</v>
      </c>
      <c r="C17" s="46">
        <f t="shared" si="1"/>
        <v>22</v>
      </c>
      <c r="D17" s="46">
        <v>10</v>
      </c>
      <c r="E17" s="46">
        <v>0</v>
      </c>
      <c r="F17" s="46">
        <v>12</v>
      </c>
      <c r="G17" s="46">
        <v>0</v>
      </c>
      <c r="H17" s="46">
        <v>0</v>
      </c>
      <c r="I17" s="46">
        <v>0</v>
      </c>
      <c r="J17" s="46">
        <v>0</v>
      </c>
      <c r="K17" s="47">
        <v>0</v>
      </c>
      <c r="L17" s="46"/>
      <c r="M17" s="48" t="s">
        <v>37</v>
      </c>
      <c r="N17" s="49">
        <v>0.38189466454908355</v>
      </c>
    </row>
    <row r="18" spans="2:14" ht="24">
      <c r="B18" s="45" t="s">
        <v>174</v>
      </c>
      <c r="C18" s="46">
        <f t="shared" si="1"/>
        <v>2</v>
      </c>
      <c r="D18" s="46">
        <v>0</v>
      </c>
      <c r="E18" s="46">
        <v>0</v>
      </c>
      <c r="F18" s="46">
        <v>2</v>
      </c>
      <c r="G18" s="46">
        <v>0</v>
      </c>
      <c r="H18" s="46">
        <v>0</v>
      </c>
      <c r="I18" s="46">
        <v>0</v>
      </c>
      <c r="J18" s="46">
        <v>0</v>
      </c>
      <c r="K18" s="47">
        <v>0</v>
      </c>
      <c r="L18" s="46"/>
      <c r="M18" s="39"/>
    </row>
    <row r="19" spans="2:14">
      <c r="B19" s="45" t="s">
        <v>34</v>
      </c>
      <c r="C19" s="46">
        <f t="shared" si="1"/>
        <v>13</v>
      </c>
      <c r="D19" s="46">
        <v>3</v>
      </c>
      <c r="E19" s="46">
        <v>0</v>
      </c>
      <c r="F19" s="46">
        <v>9</v>
      </c>
      <c r="G19" s="46">
        <v>0</v>
      </c>
      <c r="H19" s="46">
        <v>0</v>
      </c>
      <c r="I19" s="46">
        <v>0</v>
      </c>
      <c r="J19" s="46">
        <v>1</v>
      </c>
      <c r="K19" s="47">
        <v>0</v>
      </c>
      <c r="L19" s="46"/>
      <c r="M19" s="39"/>
    </row>
    <row r="20" spans="2:14">
      <c r="B20" s="45" t="s">
        <v>36</v>
      </c>
      <c r="C20" s="46">
        <f t="shared" si="1"/>
        <v>39</v>
      </c>
      <c r="D20" s="46">
        <v>20</v>
      </c>
      <c r="E20" s="46">
        <v>2</v>
      </c>
      <c r="F20" s="46">
        <v>10</v>
      </c>
      <c r="G20" s="46">
        <v>0</v>
      </c>
      <c r="H20" s="46">
        <v>4</v>
      </c>
      <c r="I20" s="46">
        <v>0</v>
      </c>
      <c r="J20" s="46">
        <v>3</v>
      </c>
      <c r="K20" s="47">
        <v>0</v>
      </c>
      <c r="L20" s="46"/>
      <c r="M20" s="39"/>
    </row>
    <row r="21" spans="2:14">
      <c r="B21" s="45" t="s">
        <v>175</v>
      </c>
      <c r="C21" s="46">
        <f t="shared" si="1"/>
        <v>5</v>
      </c>
      <c r="D21" s="46">
        <v>2</v>
      </c>
      <c r="E21" s="46">
        <v>0</v>
      </c>
      <c r="F21" s="46">
        <v>3</v>
      </c>
      <c r="G21" s="46">
        <v>0</v>
      </c>
      <c r="H21" s="46">
        <v>0</v>
      </c>
      <c r="I21" s="46">
        <v>0</v>
      </c>
      <c r="J21" s="46">
        <v>0</v>
      </c>
      <c r="K21" s="47">
        <v>0</v>
      </c>
      <c r="L21" s="46"/>
      <c r="M21" s="39"/>
    </row>
    <row r="22" spans="2:14">
      <c r="B22" s="45" t="s">
        <v>140</v>
      </c>
      <c r="C22" s="46">
        <f t="shared" si="1"/>
        <v>125</v>
      </c>
      <c r="D22" s="46">
        <v>62</v>
      </c>
      <c r="E22" s="46">
        <v>0</v>
      </c>
      <c r="F22" s="46">
        <v>40</v>
      </c>
      <c r="G22" s="46">
        <v>2</v>
      </c>
      <c r="H22" s="46">
        <v>13</v>
      </c>
      <c r="I22" s="46">
        <v>4</v>
      </c>
      <c r="J22" s="46">
        <v>4</v>
      </c>
      <c r="K22" s="47">
        <v>0</v>
      </c>
      <c r="L22" s="46"/>
      <c r="M22" s="39"/>
    </row>
    <row r="23" spans="2:14">
      <c r="B23" s="45" t="s">
        <v>39</v>
      </c>
      <c r="C23" s="46">
        <f t="shared" si="1"/>
        <v>1</v>
      </c>
      <c r="D23" s="46">
        <v>1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7">
        <v>0</v>
      </c>
      <c r="L23" s="46"/>
      <c r="M23" s="39"/>
    </row>
    <row r="24" spans="2:14">
      <c r="B24" s="45" t="s">
        <v>40</v>
      </c>
      <c r="C24" s="46">
        <f t="shared" si="1"/>
        <v>12</v>
      </c>
      <c r="D24" s="46">
        <v>3</v>
      </c>
      <c r="E24" s="46">
        <v>1</v>
      </c>
      <c r="F24" s="46">
        <v>8</v>
      </c>
      <c r="G24" s="46">
        <v>0</v>
      </c>
      <c r="H24" s="46">
        <v>0</v>
      </c>
      <c r="I24" s="46">
        <v>0</v>
      </c>
      <c r="J24" s="46">
        <v>0</v>
      </c>
      <c r="K24" s="47">
        <v>0</v>
      </c>
      <c r="L24" s="46"/>
      <c r="M24" s="39"/>
    </row>
    <row r="25" spans="2:14">
      <c r="B25" s="45" t="s">
        <v>41</v>
      </c>
      <c r="C25" s="46">
        <f t="shared" si="1"/>
        <v>5</v>
      </c>
      <c r="D25" s="46">
        <v>3</v>
      </c>
      <c r="E25" s="46">
        <v>0</v>
      </c>
      <c r="F25" s="46">
        <v>1</v>
      </c>
      <c r="G25" s="46">
        <v>0</v>
      </c>
      <c r="H25" s="46">
        <v>1</v>
      </c>
      <c r="I25" s="46">
        <v>0</v>
      </c>
      <c r="J25" s="46">
        <v>0</v>
      </c>
      <c r="K25" s="47">
        <v>0</v>
      </c>
      <c r="L25" s="46"/>
      <c r="M25" s="39"/>
    </row>
    <row r="26" spans="2:14">
      <c r="B26" s="45" t="s">
        <v>42</v>
      </c>
      <c r="C26" s="46">
        <f t="shared" si="1"/>
        <v>4</v>
      </c>
      <c r="D26" s="46">
        <v>2</v>
      </c>
      <c r="E26" s="46">
        <v>0</v>
      </c>
      <c r="F26" s="46">
        <v>2</v>
      </c>
      <c r="G26" s="46">
        <v>0</v>
      </c>
      <c r="H26" s="46">
        <v>0</v>
      </c>
      <c r="I26" s="46">
        <v>0</v>
      </c>
      <c r="J26" s="46">
        <v>0</v>
      </c>
      <c r="K26" s="47">
        <v>0</v>
      </c>
      <c r="L26" s="46"/>
      <c r="M26" s="39"/>
    </row>
    <row r="27" spans="2:14">
      <c r="B27" s="45" t="s">
        <v>44</v>
      </c>
      <c r="C27" s="46">
        <f t="shared" si="1"/>
        <v>96</v>
      </c>
      <c r="D27" s="46">
        <v>44</v>
      </c>
      <c r="E27" s="46">
        <v>3</v>
      </c>
      <c r="F27" s="46">
        <v>28</v>
      </c>
      <c r="G27" s="46">
        <v>0</v>
      </c>
      <c r="H27" s="46">
        <v>15</v>
      </c>
      <c r="I27" s="46">
        <v>1</v>
      </c>
      <c r="J27" s="46">
        <v>5</v>
      </c>
      <c r="K27" s="47">
        <v>0</v>
      </c>
      <c r="L27" s="46"/>
      <c r="M27" s="39"/>
    </row>
    <row r="28" spans="2:14">
      <c r="B28" s="45" t="s">
        <v>45</v>
      </c>
      <c r="C28" s="46">
        <f t="shared" si="1"/>
        <v>7</v>
      </c>
      <c r="D28" s="46">
        <v>2</v>
      </c>
      <c r="E28" s="46">
        <v>0</v>
      </c>
      <c r="F28" s="46">
        <v>4</v>
      </c>
      <c r="G28" s="46">
        <v>0</v>
      </c>
      <c r="H28" s="46">
        <v>0</v>
      </c>
      <c r="I28" s="46">
        <v>0</v>
      </c>
      <c r="J28" s="46">
        <v>1</v>
      </c>
      <c r="K28" s="47">
        <v>0</v>
      </c>
      <c r="L28" s="46"/>
      <c r="M28" s="39"/>
    </row>
    <row r="29" spans="2:14">
      <c r="B29" s="45" t="s">
        <v>46</v>
      </c>
      <c r="C29" s="46">
        <f t="shared" si="1"/>
        <v>62</v>
      </c>
      <c r="D29" s="46">
        <v>27</v>
      </c>
      <c r="E29" s="46">
        <v>1</v>
      </c>
      <c r="F29" s="46">
        <v>29</v>
      </c>
      <c r="G29" s="46">
        <v>0</v>
      </c>
      <c r="H29" s="46">
        <v>4</v>
      </c>
      <c r="I29" s="46">
        <v>0</v>
      </c>
      <c r="J29" s="46">
        <v>0</v>
      </c>
      <c r="K29" s="47">
        <v>1</v>
      </c>
      <c r="L29" s="46"/>
      <c r="M29" s="39"/>
    </row>
    <row r="30" spans="2:14">
      <c r="B30" s="45" t="s">
        <v>47</v>
      </c>
      <c r="C30" s="46">
        <f t="shared" si="1"/>
        <v>20</v>
      </c>
      <c r="D30" s="46">
        <v>11</v>
      </c>
      <c r="E30" s="46">
        <v>1</v>
      </c>
      <c r="F30" s="46">
        <v>5</v>
      </c>
      <c r="G30" s="46">
        <v>0</v>
      </c>
      <c r="H30" s="46">
        <v>1</v>
      </c>
      <c r="I30" s="46">
        <v>1</v>
      </c>
      <c r="J30" s="46">
        <v>1</v>
      </c>
      <c r="K30" s="47">
        <v>0</v>
      </c>
      <c r="L30" s="46"/>
      <c r="M30" s="39"/>
    </row>
    <row r="31" spans="2:14">
      <c r="B31" s="45" t="s">
        <v>48</v>
      </c>
      <c r="C31" s="46">
        <f t="shared" si="1"/>
        <v>22</v>
      </c>
      <c r="D31" s="46">
        <v>6</v>
      </c>
      <c r="E31" s="46">
        <v>0</v>
      </c>
      <c r="F31" s="46">
        <v>8</v>
      </c>
      <c r="G31" s="46">
        <v>0</v>
      </c>
      <c r="H31" s="46">
        <v>7</v>
      </c>
      <c r="I31" s="46">
        <v>1</v>
      </c>
      <c r="J31" s="46">
        <v>0</v>
      </c>
      <c r="K31" s="47">
        <v>0</v>
      </c>
      <c r="L31" s="46"/>
      <c r="M31" s="39"/>
    </row>
    <row r="32" spans="2:14" ht="24">
      <c r="B32" s="45" t="s">
        <v>49</v>
      </c>
      <c r="C32" s="46">
        <f t="shared" si="1"/>
        <v>6</v>
      </c>
      <c r="D32" s="46">
        <v>2</v>
      </c>
      <c r="E32" s="46">
        <v>0</v>
      </c>
      <c r="F32" s="46">
        <v>4</v>
      </c>
      <c r="G32" s="46">
        <v>0</v>
      </c>
      <c r="H32" s="46">
        <v>0</v>
      </c>
      <c r="I32" s="46">
        <v>0</v>
      </c>
      <c r="J32" s="46">
        <v>0</v>
      </c>
      <c r="K32" s="47">
        <v>0</v>
      </c>
      <c r="L32" s="46"/>
      <c r="M32" s="39"/>
    </row>
    <row r="33" spans="2:19">
      <c r="B33" s="45" t="s">
        <v>50</v>
      </c>
      <c r="C33" s="46">
        <f t="shared" si="1"/>
        <v>9</v>
      </c>
      <c r="D33" s="46">
        <v>5</v>
      </c>
      <c r="E33" s="46">
        <v>0</v>
      </c>
      <c r="F33" s="46">
        <v>3</v>
      </c>
      <c r="G33" s="46">
        <v>0</v>
      </c>
      <c r="H33" s="46">
        <v>1</v>
      </c>
      <c r="I33" s="46">
        <v>0</v>
      </c>
      <c r="J33" s="46">
        <v>0</v>
      </c>
      <c r="K33" s="47">
        <v>0</v>
      </c>
      <c r="L33" s="46"/>
      <c r="M33" s="39"/>
    </row>
    <row r="34" spans="2:19">
      <c r="B34" s="45" t="s">
        <v>176</v>
      </c>
      <c r="C34" s="46">
        <f t="shared" si="1"/>
        <v>1</v>
      </c>
      <c r="D34" s="46">
        <v>0</v>
      </c>
      <c r="E34" s="46">
        <v>0</v>
      </c>
      <c r="F34" s="46">
        <v>1</v>
      </c>
      <c r="G34" s="46">
        <v>0</v>
      </c>
      <c r="H34" s="46">
        <v>0</v>
      </c>
      <c r="I34" s="46">
        <v>0</v>
      </c>
      <c r="J34" s="46">
        <v>0</v>
      </c>
      <c r="K34" s="47">
        <v>0</v>
      </c>
      <c r="L34" s="46"/>
      <c r="M34" s="39"/>
    </row>
    <row r="35" spans="2:19">
      <c r="B35" s="45" t="s">
        <v>51</v>
      </c>
      <c r="C35" s="46">
        <f t="shared" si="1"/>
        <v>7</v>
      </c>
      <c r="D35" s="46">
        <v>5</v>
      </c>
      <c r="E35" s="46">
        <v>0</v>
      </c>
      <c r="F35" s="46">
        <v>1</v>
      </c>
      <c r="G35" s="46">
        <v>0</v>
      </c>
      <c r="H35" s="46">
        <v>1</v>
      </c>
      <c r="I35" s="46">
        <v>0</v>
      </c>
      <c r="J35" s="46">
        <v>0</v>
      </c>
      <c r="K35" s="47">
        <v>0</v>
      </c>
      <c r="L35" s="46"/>
      <c r="M35" s="39"/>
    </row>
    <row r="36" spans="2:19">
      <c r="B36" s="45" t="s">
        <v>29</v>
      </c>
      <c r="C36" s="46">
        <f t="shared" si="1"/>
        <v>1080</v>
      </c>
      <c r="D36" s="46">
        <v>511</v>
      </c>
      <c r="E36" s="46">
        <v>22</v>
      </c>
      <c r="F36" s="46">
        <v>222</v>
      </c>
      <c r="G36" s="46">
        <v>32</v>
      </c>
      <c r="H36" s="46">
        <v>131</v>
      </c>
      <c r="I36" s="46">
        <v>109</v>
      </c>
      <c r="J36" s="46">
        <v>47</v>
      </c>
      <c r="K36" s="47">
        <v>6</v>
      </c>
      <c r="L36" s="46"/>
      <c r="M36" s="39"/>
    </row>
    <row r="37" spans="2:19">
      <c r="B37" s="45" t="s">
        <v>19</v>
      </c>
      <c r="C37" s="46">
        <f t="shared" si="1"/>
        <v>228</v>
      </c>
      <c r="D37" s="46">
        <v>115</v>
      </c>
      <c r="E37" s="46">
        <v>0</v>
      </c>
      <c r="F37" s="46">
        <v>77</v>
      </c>
      <c r="G37" s="46">
        <v>5</v>
      </c>
      <c r="H37" s="46">
        <v>20</v>
      </c>
      <c r="I37" s="46">
        <v>4</v>
      </c>
      <c r="J37" s="46">
        <v>6</v>
      </c>
      <c r="K37" s="47">
        <v>1</v>
      </c>
      <c r="L37" s="46"/>
      <c r="M37" s="39"/>
    </row>
    <row r="38" spans="2:19" ht="24">
      <c r="B38" s="45" t="s">
        <v>37</v>
      </c>
      <c r="C38" s="46">
        <f t="shared" si="1"/>
        <v>8897</v>
      </c>
      <c r="D38" s="46">
        <v>3802</v>
      </c>
      <c r="E38" s="46">
        <v>221</v>
      </c>
      <c r="F38" s="46">
        <v>2060</v>
      </c>
      <c r="G38" s="46">
        <v>278</v>
      </c>
      <c r="H38" s="46">
        <v>1494</v>
      </c>
      <c r="I38" s="46">
        <v>588</v>
      </c>
      <c r="J38" s="46">
        <v>418</v>
      </c>
      <c r="K38" s="47">
        <v>36</v>
      </c>
      <c r="L38" s="46"/>
      <c r="M38" s="39"/>
    </row>
    <row r="39" spans="2:19">
      <c r="B39" s="45" t="s">
        <v>52</v>
      </c>
      <c r="C39" s="46">
        <f t="shared" si="1"/>
        <v>21</v>
      </c>
      <c r="D39" s="46">
        <v>7</v>
      </c>
      <c r="E39" s="46">
        <v>1</v>
      </c>
      <c r="F39" s="46">
        <v>11</v>
      </c>
      <c r="G39" s="46">
        <v>0</v>
      </c>
      <c r="H39" s="46">
        <v>2</v>
      </c>
      <c r="I39" s="46">
        <v>0</v>
      </c>
      <c r="J39" s="46">
        <v>0</v>
      </c>
      <c r="K39" s="47">
        <v>0</v>
      </c>
      <c r="L39" s="46"/>
      <c r="M39" s="39"/>
    </row>
    <row r="40" spans="2:19">
      <c r="B40" s="45" t="s">
        <v>177</v>
      </c>
      <c r="C40" s="46">
        <f t="shared" si="1"/>
        <v>2</v>
      </c>
      <c r="D40" s="46">
        <v>1</v>
      </c>
      <c r="E40" s="46">
        <v>0</v>
      </c>
      <c r="F40" s="46">
        <v>1</v>
      </c>
      <c r="G40" s="46">
        <v>0</v>
      </c>
      <c r="H40" s="46">
        <v>0</v>
      </c>
      <c r="I40" s="46">
        <v>0</v>
      </c>
      <c r="J40" s="46">
        <v>0</v>
      </c>
      <c r="K40" s="47">
        <v>0</v>
      </c>
      <c r="L40" s="46"/>
      <c r="M40" s="39"/>
    </row>
    <row r="41" spans="2:19" ht="24" customHeight="1">
      <c r="B41" s="45" t="s">
        <v>53</v>
      </c>
      <c r="C41" s="46">
        <f t="shared" si="1"/>
        <v>107</v>
      </c>
      <c r="D41" s="46">
        <v>52</v>
      </c>
      <c r="E41" s="46">
        <v>0</v>
      </c>
      <c r="F41" s="46">
        <v>32</v>
      </c>
      <c r="G41" s="46">
        <v>4</v>
      </c>
      <c r="H41" s="46">
        <v>6</v>
      </c>
      <c r="I41" s="46">
        <v>2</v>
      </c>
      <c r="J41" s="46">
        <v>7</v>
      </c>
      <c r="K41" s="47">
        <v>4</v>
      </c>
      <c r="L41" s="46"/>
      <c r="M41" s="617" t="s">
        <v>59</v>
      </c>
      <c r="N41" s="617"/>
      <c r="O41" s="617"/>
      <c r="P41" s="617"/>
      <c r="Q41" s="617"/>
      <c r="R41" s="617"/>
      <c r="S41" s="617"/>
    </row>
    <row r="42" spans="2:19">
      <c r="B42" s="45" t="s">
        <v>54</v>
      </c>
      <c r="C42" s="46">
        <f t="shared" si="1"/>
        <v>6</v>
      </c>
      <c r="D42" s="46">
        <v>3</v>
      </c>
      <c r="E42" s="46">
        <v>1</v>
      </c>
      <c r="F42" s="46">
        <v>1</v>
      </c>
      <c r="G42" s="46">
        <v>0</v>
      </c>
      <c r="H42" s="46">
        <v>1</v>
      </c>
      <c r="I42" s="46">
        <v>0</v>
      </c>
      <c r="J42" s="46">
        <v>0</v>
      </c>
      <c r="K42" s="47">
        <v>0</v>
      </c>
      <c r="L42" s="46"/>
      <c r="M42" s="39"/>
    </row>
    <row r="43" spans="2:19">
      <c r="B43" s="45" t="s">
        <v>55</v>
      </c>
      <c r="C43" s="46">
        <f t="shared" si="1"/>
        <v>67</v>
      </c>
      <c r="D43" s="46">
        <v>23</v>
      </c>
      <c r="E43" s="46">
        <v>3</v>
      </c>
      <c r="F43" s="46">
        <v>21</v>
      </c>
      <c r="G43" s="46">
        <v>1</v>
      </c>
      <c r="H43" s="46">
        <v>10</v>
      </c>
      <c r="I43" s="46">
        <v>2</v>
      </c>
      <c r="J43" s="46">
        <v>7</v>
      </c>
      <c r="K43" s="47">
        <v>0</v>
      </c>
      <c r="L43" s="46"/>
      <c r="M43" s="39"/>
    </row>
    <row r="44" spans="2:19">
      <c r="B44" s="45" t="s">
        <v>33</v>
      </c>
      <c r="C44" s="46">
        <f t="shared" si="1"/>
        <v>2640</v>
      </c>
      <c r="D44" s="46">
        <v>1106</v>
      </c>
      <c r="E44" s="46">
        <v>85</v>
      </c>
      <c r="F44" s="46">
        <v>604</v>
      </c>
      <c r="G44" s="46">
        <v>75</v>
      </c>
      <c r="H44" s="46">
        <v>380</v>
      </c>
      <c r="I44" s="46">
        <v>206</v>
      </c>
      <c r="J44" s="46">
        <v>177</v>
      </c>
      <c r="K44" s="47">
        <v>7</v>
      </c>
      <c r="L44" s="46"/>
      <c r="M44" s="39"/>
    </row>
    <row r="45" spans="2:19" ht="24">
      <c r="B45" s="45" t="s">
        <v>57</v>
      </c>
      <c r="C45" s="46">
        <f t="shared" si="1"/>
        <v>3</v>
      </c>
      <c r="D45" s="46">
        <v>3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7">
        <v>0</v>
      </c>
      <c r="L45" s="46"/>
      <c r="M45" s="39"/>
    </row>
    <row r="46" spans="2:19">
      <c r="B46" s="45" t="s">
        <v>58</v>
      </c>
      <c r="C46" s="46">
        <f t="shared" si="1"/>
        <v>4</v>
      </c>
      <c r="D46" s="46">
        <v>2</v>
      </c>
      <c r="E46" s="46">
        <v>0</v>
      </c>
      <c r="F46" s="46">
        <v>0</v>
      </c>
      <c r="G46" s="46">
        <v>0</v>
      </c>
      <c r="H46" s="46">
        <v>1</v>
      </c>
      <c r="I46" s="46">
        <v>0</v>
      </c>
      <c r="J46" s="46">
        <v>0</v>
      </c>
      <c r="K46" s="47">
        <v>1</v>
      </c>
      <c r="L46" s="46"/>
      <c r="M46" s="39"/>
    </row>
    <row r="47" spans="2:19">
      <c r="B47" s="45" t="s">
        <v>142</v>
      </c>
      <c r="C47" s="46">
        <f t="shared" si="1"/>
        <v>238</v>
      </c>
      <c r="D47" s="46">
        <v>98</v>
      </c>
      <c r="E47" s="46">
        <v>4</v>
      </c>
      <c r="F47" s="46">
        <v>66</v>
      </c>
      <c r="G47" s="46">
        <v>13</v>
      </c>
      <c r="H47" s="46">
        <v>23</v>
      </c>
      <c r="I47" s="46">
        <v>25</v>
      </c>
      <c r="J47" s="46">
        <v>9</v>
      </c>
      <c r="K47" s="47">
        <v>0</v>
      </c>
      <c r="L47" s="46"/>
      <c r="M47" s="39"/>
    </row>
    <row r="48" spans="2:19">
      <c r="B48" s="45" t="s">
        <v>21</v>
      </c>
      <c r="C48" s="46">
        <f t="shared" si="1"/>
        <v>251</v>
      </c>
      <c r="D48" s="46">
        <v>121</v>
      </c>
      <c r="E48" s="46">
        <v>6</v>
      </c>
      <c r="F48" s="46">
        <v>65</v>
      </c>
      <c r="G48" s="46">
        <v>6</v>
      </c>
      <c r="H48" s="46">
        <v>27</v>
      </c>
      <c r="I48" s="46">
        <v>13</v>
      </c>
      <c r="J48" s="46">
        <v>11</v>
      </c>
      <c r="K48" s="47">
        <v>2</v>
      </c>
      <c r="L48" s="46"/>
      <c r="M48" s="39"/>
    </row>
    <row r="49" spans="2:13" ht="24">
      <c r="B49" s="45" t="s">
        <v>61</v>
      </c>
      <c r="C49" s="46">
        <f t="shared" si="1"/>
        <v>41</v>
      </c>
      <c r="D49" s="46">
        <v>24</v>
      </c>
      <c r="E49" s="46">
        <v>0</v>
      </c>
      <c r="F49" s="46">
        <v>13</v>
      </c>
      <c r="G49" s="46">
        <v>2</v>
      </c>
      <c r="H49" s="46">
        <v>1</v>
      </c>
      <c r="I49" s="46">
        <v>1</v>
      </c>
      <c r="J49" s="46">
        <v>0</v>
      </c>
      <c r="K49" s="47">
        <v>0</v>
      </c>
      <c r="L49" s="46"/>
      <c r="M49" s="39"/>
    </row>
    <row r="50" spans="2:13">
      <c r="B50" s="45" t="s">
        <v>62</v>
      </c>
      <c r="C50" s="46">
        <f t="shared" si="1"/>
        <v>11</v>
      </c>
      <c r="D50" s="46">
        <v>8</v>
      </c>
      <c r="E50" s="46">
        <v>1</v>
      </c>
      <c r="F50" s="46">
        <v>1</v>
      </c>
      <c r="G50" s="46">
        <v>0</v>
      </c>
      <c r="H50" s="46">
        <v>0</v>
      </c>
      <c r="I50" s="46">
        <v>1</v>
      </c>
      <c r="J50" s="46">
        <v>0</v>
      </c>
      <c r="K50" s="47">
        <v>0</v>
      </c>
      <c r="L50" s="46"/>
      <c r="M50" s="39"/>
    </row>
    <row r="51" spans="2:13">
      <c r="B51" s="45" t="s">
        <v>63</v>
      </c>
      <c r="C51" s="46">
        <f t="shared" si="1"/>
        <v>23</v>
      </c>
      <c r="D51" s="46">
        <v>13</v>
      </c>
      <c r="E51" s="46">
        <v>0</v>
      </c>
      <c r="F51" s="46">
        <v>8</v>
      </c>
      <c r="G51" s="46">
        <v>0</v>
      </c>
      <c r="H51" s="46">
        <v>1</v>
      </c>
      <c r="I51" s="46">
        <v>1</v>
      </c>
      <c r="J51" s="46">
        <v>0</v>
      </c>
      <c r="K51" s="47">
        <v>0</v>
      </c>
      <c r="L51" s="46"/>
      <c r="M51" s="39"/>
    </row>
    <row r="52" spans="2:13">
      <c r="B52" s="45" t="s">
        <v>64</v>
      </c>
      <c r="C52" s="46">
        <f t="shared" si="1"/>
        <v>167</v>
      </c>
      <c r="D52" s="46">
        <v>122</v>
      </c>
      <c r="E52" s="46">
        <v>1</v>
      </c>
      <c r="F52" s="46">
        <v>32</v>
      </c>
      <c r="G52" s="46">
        <v>3</v>
      </c>
      <c r="H52" s="46">
        <v>5</v>
      </c>
      <c r="I52" s="46">
        <v>2</v>
      </c>
      <c r="J52" s="46">
        <v>2</v>
      </c>
      <c r="K52" s="47">
        <v>0</v>
      </c>
      <c r="L52" s="46"/>
      <c r="M52" s="39"/>
    </row>
    <row r="53" spans="2:13" ht="24">
      <c r="B53" s="45" t="s">
        <v>65</v>
      </c>
      <c r="C53" s="46">
        <f t="shared" si="1"/>
        <v>1</v>
      </c>
      <c r="D53" s="46">
        <v>0</v>
      </c>
      <c r="E53" s="46">
        <v>0</v>
      </c>
      <c r="F53" s="46">
        <v>1</v>
      </c>
      <c r="G53" s="46">
        <v>0</v>
      </c>
      <c r="H53" s="46">
        <v>0</v>
      </c>
      <c r="I53" s="46">
        <v>0</v>
      </c>
      <c r="J53" s="46">
        <v>0</v>
      </c>
      <c r="K53" s="47">
        <v>0</v>
      </c>
      <c r="L53" s="46"/>
      <c r="M53" s="39"/>
    </row>
    <row r="54" spans="2:13">
      <c r="B54" s="45" t="s">
        <v>66</v>
      </c>
      <c r="C54" s="46">
        <f t="shared" si="1"/>
        <v>8</v>
      </c>
      <c r="D54" s="46">
        <v>3</v>
      </c>
      <c r="E54" s="46">
        <v>0</v>
      </c>
      <c r="F54" s="46">
        <v>5</v>
      </c>
      <c r="G54" s="46">
        <v>0</v>
      </c>
      <c r="H54" s="46">
        <v>0</v>
      </c>
      <c r="I54" s="46">
        <v>0</v>
      </c>
      <c r="J54" s="46">
        <v>0</v>
      </c>
      <c r="K54" s="47">
        <v>0</v>
      </c>
      <c r="L54" s="46"/>
      <c r="M54" s="39"/>
    </row>
    <row r="55" spans="2:13">
      <c r="B55" s="45" t="s">
        <v>179</v>
      </c>
      <c r="C55" s="46">
        <f t="shared" si="1"/>
        <v>1</v>
      </c>
      <c r="D55" s="46">
        <v>0</v>
      </c>
      <c r="E55" s="46">
        <v>0</v>
      </c>
      <c r="F55" s="46">
        <v>1</v>
      </c>
      <c r="G55" s="46">
        <v>0</v>
      </c>
      <c r="H55" s="46">
        <v>0</v>
      </c>
      <c r="I55" s="46">
        <v>0</v>
      </c>
      <c r="J55" s="46">
        <v>0</v>
      </c>
      <c r="K55" s="47">
        <v>0</v>
      </c>
      <c r="L55" s="46"/>
      <c r="M55" s="39"/>
    </row>
    <row r="56" spans="2:13">
      <c r="B56" s="45" t="s">
        <v>67</v>
      </c>
      <c r="C56" s="46">
        <f t="shared" si="1"/>
        <v>8</v>
      </c>
      <c r="D56" s="46">
        <v>6</v>
      </c>
      <c r="E56" s="46">
        <v>0</v>
      </c>
      <c r="F56" s="46">
        <v>1</v>
      </c>
      <c r="G56" s="46">
        <v>0</v>
      </c>
      <c r="H56" s="46">
        <v>1</v>
      </c>
      <c r="I56" s="46">
        <v>0</v>
      </c>
      <c r="J56" s="46">
        <v>0</v>
      </c>
      <c r="K56" s="47">
        <v>0</v>
      </c>
      <c r="L56" s="46"/>
      <c r="M56" s="39"/>
    </row>
    <row r="57" spans="2:13">
      <c r="B57" s="45" t="s">
        <v>68</v>
      </c>
      <c r="C57" s="46">
        <f t="shared" si="1"/>
        <v>52</v>
      </c>
      <c r="D57" s="46">
        <v>28</v>
      </c>
      <c r="E57" s="46">
        <v>1</v>
      </c>
      <c r="F57" s="46">
        <v>12</v>
      </c>
      <c r="G57" s="46">
        <v>2</v>
      </c>
      <c r="H57" s="46">
        <v>6</v>
      </c>
      <c r="I57" s="46">
        <v>3</v>
      </c>
      <c r="J57" s="46">
        <v>0</v>
      </c>
      <c r="K57" s="47">
        <v>0</v>
      </c>
      <c r="L57" s="46"/>
      <c r="M57" s="39"/>
    </row>
    <row r="58" spans="2:13">
      <c r="B58" s="45" t="s">
        <v>69</v>
      </c>
      <c r="C58" s="46">
        <f t="shared" si="1"/>
        <v>34</v>
      </c>
      <c r="D58" s="46">
        <v>14</v>
      </c>
      <c r="E58" s="46">
        <v>2</v>
      </c>
      <c r="F58" s="46">
        <v>5</v>
      </c>
      <c r="G58" s="46">
        <v>2</v>
      </c>
      <c r="H58" s="46">
        <v>3</v>
      </c>
      <c r="I58" s="46">
        <v>5</v>
      </c>
      <c r="J58" s="46">
        <v>3</v>
      </c>
      <c r="K58" s="47">
        <v>0</v>
      </c>
      <c r="L58" s="46"/>
      <c r="M58" s="39"/>
    </row>
    <row r="59" spans="2:13" ht="16.5" customHeight="1">
      <c r="B59" s="45" t="s">
        <v>70</v>
      </c>
      <c r="C59" s="46">
        <f t="shared" si="1"/>
        <v>64</v>
      </c>
      <c r="D59" s="46">
        <v>28</v>
      </c>
      <c r="E59" s="46">
        <v>1</v>
      </c>
      <c r="F59" s="46">
        <v>20</v>
      </c>
      <c r="G59" s="46">
        <v>0</v>
      </c>
      <c r="H59" s="46">
        <v>12</v>
      </c>
      <c r="I59" s="46">
        <v>2</v>
      </c>
      <c r="J59" s="46">
        <v>1</v>
      </c>
      <c r="K59" s="47">
        <v>0</v>
      </c>
      <c r="L59" s="46"/>
      <c r="M59" s="39"/>
    </row>
    <row r="60" spans="2:13" ht="24">
      <c r="B60" s="45" t="s">
        <v>71</v>
      </c>
      <c r="C60" s="46">
        <f t="shared" si="1"/>
        <v>10</v>
      </c>
      <c r="D60" s="46">
        <v>8</v>
      </c>
      <c r="E60" s="46">
        <v>0</v>
      </c>
      <c r="F60" s="46">
        <v>1</v>
      </c>
      <c r="G60" s="46">
        <v>0</v>
      </c>
      <c r="H60" s="46">
        <v>1</v>
      </c>
      <c r="I60" s="46">
        <v>0</v>
      </c>
      <c r="J60" s="46">
        <v>0</v>
      </c>
      <c r="K60" s="47">
        <v>0</v>
      </c>
      <c r="L60" s="46"/>
      <c r="M60" s="39"/>
    </row>
    <row r="61" spans="2:13">
      <c r="B61" s="45" t="s">
        <v>72</v>
      </c>
      <c r="C61" s="46">
        <f t="shared" si="1"/>
        <v>2</v>
      </c>
      <c r="D61" s="46">
        <v>2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7">
        <v>0</v>
      </c>
      <c r="L61" s="46"/>
      <c r="M61" s="39"/>
    </row>
    <row r="62" spans="2:13">
      <c r="B62" s="45" t="s">
        <v>146</v>
      </c>
      <c r="C62" s="46">
        <f t="shared" si="1"/>
        <v>8</v>
      </c>
      <c r="D62" s="46">
        <v>3</v>
      </c>
      <c r="E62" s="46">
        <v>0</v>
      </c>
      <c r="F62" s="46">
        <v>1</v>
      </c>
      <c r="G62" s="46">
        <v>0</v>
      </c>
      <c r="H62" s="46">
        <v>0</v>
      </c>
      <c r="I62" s="46">
        <v>3</v>
      </c>
      <c r="J62" s="46">
        <v>1</v>
      </c>
      <c r="K62" s="47">
        <v>0</v>
      </c>
      <c r="L62" s="46"/>
      <c r="M62" s="39"/>
    </row>
    <row r="63" spans="2:13" ht="24">
      <c r="B63" s="45" t="s">
        <v>73</v>
      </c>
      <c r="C63" s="46">
        <f t="shared" si="1"/>
        <v>55</v>
      </c>
      <c r="D63" s="46">
        <v>27</v>
      </c>
      <c r="E63" s="46">
        <v>1</v>
      </c>
      <c r="F63" s="46">
        <v>14</v>
      </c>
      <c r="G63" s="46">
        <v>4</v>
      </c>
      <c r="H63" s="46">
        <v>7</v>
      </c>
      <c r="I63" s="46">
        <v>1</v>
      </c>
      <c r="J63" s="46">
        <v>1</v>
      </c>
      <c r="K63" s="47">
        <v>0</v>
      </c>
      <c r="L63" s="46"/>
      <c r="M63" s="39"/>
    </row>
    <row r="64" spans="2:13" ht="24">
      <c r="B64" s="45" t="s">
        <v>74</v>
      </c>
      <c r="C64" s="46">
        <f t="shared" si="1"/>
        <v>115</v>
      </c>
      <c r="D64" s="46">
        <v>29</v>
      </c>
      <c r="E64" s="46">
        <v>9</v>
      </c>
      <c r="F64" s="46">
        <v>25</v>
      </c>
      <c r="G64" s="46">
        <v>9</v>
      </c>
      <c r="H64" s="46">
        <v>22</v>
      </c>
      <c r="I64" s="46">
        <v>10</v>
      </c>
      <c r="J64" s="46">
        <v>7</v>
      </c>
      <c r="K64" s="47">
        <v>4</v>
      </c>
      <c r="L64" s="46"/>
      <c r="M64" s="39"/>
    </row>
    <row r="65" spans="2:13">
      <c r="B65" s="45" t="s">
        <v>25</v>
      </c>
      <c r="C65" s="46">
        <f t="shared" si="1"/>
        <v>586</v>
      </c>
      <c r="D65" s="46">
        <v>213</v>
      </c>
      <c r="E65" s="46">
        <v>11</v>
      </c>
      <c r="F65" s="46">
        <v>150</v>
      </c>
      <c r="G65" s="46">
        <v>18</v>
      </c>
      <c r="H65" s="46">
        <v>115</v>
      </c>
      <c r="I65" s="46">
        <v>49</v>
      </c>
      <c r="J65" s="46">
        <v>26</v>
      </c>
      <c r="K65" s="47">
        <v>4</v>
      </c>
      <c r="L65" s="46"/>
      <c r="M65" s="39"/>
    </row>
    <row r="66" spans="2:13">
      <c r="B66" s="45" t="s">
        <v>75</v>
      </c>
      <c r="C66" s="46">
        <f t="shared" si="1"/>
        <v>377</v>
      </c>
      <c r="D66" s="46">
        <v>237</v>
      </c>
      <c r="E66" s="46">
        <v>4</v>
      </c>
      <c r="F66" s="46">
        <v>69</v>
      </c>
      <c r="G66" s="46">
        <v>14</v>
      </c>
      <c r="H66" s="46">
        <v>26</v>
      </c>
      <c r="I66" s="46">
        <v>15</v>
      </c>
      <c r="J66" s="46">
        <v>8</v>
      </c>
      <c r="K66" s="47">
        <v>4</v>
      </c>
      <c r="L66" s="46"/>
      <c r="M66" s="39"/>
    </row>
    <row r="67" spans="2:13">
      <c r="B67" s="45" t="s">
        <v>76</v>
      </c>
      <c r="C67" s="46">
        <f t="shared" si="1"/>
        <v>9</v>
      </c>
      <c r="D67" s="46">
        <v>2</v>
      </c>
      <c r="E67" s="46">
        <v>0</v>
      </c>
      <c r="F67" s="46">
        <v>2</v>
      </c>
      <c r="G67" s="46">
        <v>0</v>
      </c>
      <c r="H67" s="46">
        <v>3</v>
      </c>
      <c r="I67" s="46">
        <v>0</v>
      </c>
      <c r="J67" s="46">
        <v>1</v>
      </c>
      <c r="K67" s="47">
        <v>1</v>
      </c>
      <c r="L67" s="46"/>
      <c r="M67" s="39"/>
    </row>
    <row r="68" spans="2:13">
      <c r="B68" s="45" t="s">
        <v>77</v>
      </c>
      <c r="C68" s="46">
        <f t="shared" si="1"/>
        <v>81</v>
      </c>
      <c r="D68" s="46">
        <v>26</v>
      </c>
      <c r="E68" s="46">
        <v>0</v>
      </c>
      <c r="F68" s="46">
        <v>29</v>
      </c>
      <c r="G68" s="46">
        <v>1</v>
      </c>
      <c r="H68" s="46">
        <v>17</v>
      </c>
      <c r="I68" s="46">
        <v>6</v>
      </c>
      <c r="J68" s="46">
        <v>2</v>
      </c>
      <c r="K68" s="47">
        <v>0</v>
      </c>
      <c r="L68" s="46"/>
      <c r="M68" s="39"/>
    </row>
    <row r="69" spans="2:13">
      <c r="B69" s="45" t="s">
        <v>147</v>
      </c>
      <c r="C69" s="46">
        <f t="shared" si="1"/>
        <v>6</v>
      </c>
      <c r="D69" s="46">
        <v>3</v>
      </c>
      <c r="E69" s="46">
        <v>0</v>
      </c>
      <c r="F69" s="46">
        <v>2</v>
      </c>
      <c r="G69" s="46">
        <v>0</v>
      </c>
      <c r="H69" s="46">
        <v>0</v>
      </c>
      <c r="I69" s="46">
        <v>0</v>
      </c>
      <c r="J69" s="46">
        <v>1</v>
      </c>
      <c r="K69" s="47">
        <v>0</v>
      </c>
      <c r="L69" s="46"/>
      <c r="M69" s="39"/>
    </row>
    <row r="70" spans="2:13">
      <c r="B70" s="45" t="s">
        <v>148</v>
      </c>
      <c r="C70" s="46">
        <f t="shared" si="1"/>
        <v>18</v>
      </c>
      <c r="D70" s="46">
        <v>4</v>
      </c>
      <c r="E70" s="46">
        <v>2</v>
      </c>
      <c r="F70" s="46">
        <v>5</v>
      </c>
      <c r="G70" s="46">
        <v>1</v>
      </c>
      <c r="H70" s="46">
        <v>4</v>
      </c>
      <c r="I70" s="46">
        <v>1</v>
      </c>
      <c r="J70" s="46">
        <v>1</v>
      </c>
      <c r="K70" s="47">
        <v>0</v>
      </c>
      <c r="L70" s="46"/>
      <c r="M70" s="39"/>
    </row>
    <row r="71" spans="2:13">
      <c r="B71" s="45" t="s">
        <v>35</v>
      </c>
      <c r="C71" s="46">
        <f t="shared" si="1"/>
        <v>2230</v>
      </c>
      <c r="D71" s="46">
        <v>911</v>
      </c>
      <c r="E71" s="46">
        <v>43</v>
      </c>
      <c r="F71" s="46">
        <v>447</v>
      </c>
      <c r="G71" s="46">
        <v>85</v>
      </c>
      <c r="H71" s="46">
        <v>405</v>
      </c>
      <c r="I71" s="46">
        <v>196</v>
      </c>
      <c r="J71" s="46">
        <v>128</v>
      </c>
      <c r="K71" s="47">
        <v>15</v>
      </c>
      <c r="L71" s="46"/>
      <c r="M71" s="39"/>
    </row>
    <row r="72" spans="2:13">
      <c r="B72" s="45" t="s">
        <v>80</v>
      </c>
      <c r="C72" s="46">
        <f>+SUM(D72:K72)</f>
        <v>265</v>
      </c>
      <c r="D72" s="46">
        <v>105</v>
      </c>
      <c r="E72" s="46">
        <v>8</v>
      </c>
      <c r="F72" s="46">
        <v>62</v>
      </c>
      <c r="G72" s="46">
        <v>11</v>
      </c>
      <c r="H72" s="46">
        <v>43</v>
      </c>
      <c r="I72" s="46">
        <v>22</v>
      </c>
      <c r="J72" s="46">
        <v>13</v>
      </c>
      <c r="K72" s="47">
        <v>1</v>
      </c>
      <c r="L72" s="46"/>
      <c r="M72" s="39"/>
    </row>
    <row r="73" spans="2:13">
      <c r="B73" s="45" t="s">
        <v>27</v>
      </c>
      <c r="C73" s="46">
        <f>+SUM(D73:K73)</f>
        <v>929</v>
      </c>
      <c r="D73" s="46">
        <v>345</v>
      </c>
      <c r="E73" s="46">
        <v>18</v>
      </c>
      <c r="F73" s="46">
        <v>212</v>
      </c>
      <c r="G73" s="46">
        <v>38</v>
      </c>
      <c r="H73" s="46">
        <v>158</v>
      </c>
      <c r="I73" s="46">
        <v>86</v>
      </c>
      <c r="J73" s="46">
        <v>65</v>
      </c>
      <c r="K73" s="47">
        <v>7</v>
      </c>
    </row>
    <row r="74" spans="2:13">
      <c r="B74" s="45" t="s">
        <v>23</v>
      </c>
      <c r="C74" s="46">
        <f>+SUM(D74:K74)</f>
        <v>389</v>
      </c>
      <c r="D74" s="46">
        <v>181</v>
      </c>
      <c r="E74" s="46">
        <v>7</v>
      </c>
      <c r="F74" s="46">
        <v>116</v>
      </c>
      <c r="G74" s="46">
        <v>9</v>
      </c>
      <c r="H74" s="46">
        <v>48</v>
      </c>
      <c r="I74" s="46">
        <v>8</v>
      </c>
      <c r="J74" s="46">
        <v>16</v>
      </c>
      <c r="K74" s="47">
        <v>4</v>
      </c>
    </row>
    <row r="75" spans="2:13" ht="19.5" customHeight="1">
      <c r="B75" s="45" t="s">
        <v>31</v>
      </c>
      <c r="C75" s="46">
        <f>+SUM(D75:K75)</f>
        <v>2281</v>
      </c>
      <c r="D75" s="46">
        <v>1023</v>
      </c>
      <c r="E75" s="46">
        <v>53</v>
      </c>
      <c r="F75" s="46">
        <v>597</v>
      </c>
      <c r="G75" s="46">
        <v>42</v>
      </c>
      <c r="H75" s="46">
        <v>347</v>
      </c>
      <c r="I75" s="46">
        <v>114</v>
      </c>
      <c r="J75" s="46">
        <v>94</v>
      </c>
      <c r="K75" s="47">
        <v>11</v>
      </c>
      <c r="L75" s="444"/>
    </row>
    <row r="76" spans="2:13" ht="19.5" customHeight="1" thickBot="1">
      <c r="B76" s="187" t="s">
        <v>81</v>
      </c>
      <c r="C76" s="51">
        <f>+SUM(D76:K76)</f>
        <v>1069</v>
      </c>
      <c r="D76" s="51">
        <v>623</v>
      </c>
      <c r="E76" s="51">
        <v>20</v>
      </c>
      <c r="F76" s="51">
        <v>154</v>
      </c>
      <c r="G76" s="51">
        <v>19</v>
      </c>
      <c r="H76" s="51">
        <v>63</v>
      </c>
      <c r="I76" s="51">
        <v>121</v>
      </c>
      <c r="J76" s="51">
        <v>66</v>
      </c>
      <c r="K76" s="52">
        <v>3</v>
      </c>
      <c r="L76" s="444"/>
    </row>
    <row r="77" spans="2:13" ht="9" customHeight="1">
      <c r="B77"/>
    </row>
    <row r="78" spans="2:13" ht="15" customHeight="1">
      <c r="B78" s="674" t="s">
        <v>82</v>
      </c>
      <c r="C78" s="674"/>
      <c r="D78" s="674"/>
      <c r="E78" s="674"/>
      <c r="F78" s="674"/>
      <c r="G78" s="674"/>
      <c r="H78" s="674"/>
      <c r="I78" s="674"/>
      <c r="J78" s="674"/>
      <c r="K78" s="674"/>
    </row>
    <row r="79" spans="2:13">
      <c r="B79" s="617" t="s">
        <v>59</v>
      </c>
      <c r="C79" s="617"/>
      <c r="D79" s="617"/>
      <c r="E79" s="617"/>
      <c r="F79" s="617"/>
      <c r="G79" s="617"/>
      <c r="H79" s="617"/>
    </row>
  </sheetData>
  <mergeCells count="8">
    <mergeCell ref="M41:S41"/>
    <mergeCell ref="B78:K78"/>
    <mergeCell ref="B79:H79"/>
    <mergeCell ref="B1:K1"/>
    <mergeCell ref="B2:K2"/>
    <mergeCell ref="B4:B5"/>
    <mergeCell ref="C4:C5"/>
    <mergeCell ref="D4:K4"/>
  </mergeCells>
  <pageMargins left="0.7" right="0.7" top="0.75" bottom="0.75" header="0.3" footer="0.3"/>
  <pageSetup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>
  <dimension ref="B1:N66"/>
  <sheetViews>
    <sheetView showGridLines="0" workbookViewId="0">
      <selection activeCell="G12" sqref="G12"/>
    </sheetView>
  </sheetViews>
  <sheetFormatPr baseColWidth="10" defaultRowHeight="15"/>
  <cols>
    <col min="1" max="1" width="3" customWidth="1"/>
    <col min="2" max="2" width="26" bestFit="1" customWidth="1"/>
    <col min="3" max="3" width="14.140625" customWidth="1"/>
    <col min="4" max="6" width="12.85546875" customWidth="1"/>
  </cols>
  <sheetData>
    <row r="1" spans="2:9">
      <c r="B1" s="615" t="s">
        <v>467</v>
      </c>
      <c r="C1" s="615"/>
      <c r="D1" s="615"/>
      <c r="E1" s="615"/>
      <c r="F1" s="615"/>
      <c r="G1" s="188"/>
      <c r="H1" s="188"/>
      <c r="I1" s="188"/>
    </row>
    <row r="2" spans="2:9">
      <c r="B2" s="619" t="s">
        <v>343</v>
      </c>
      <c r="C2" s="619"/>
      <c r="D2" s="619"/>
      <c r="E2" s="619"/>
      <c r="F2" s="619"/>
      <c r="G2" s="189"/>
      <c r="H2" s="189"/>
      <c r="I2" s="189"/>
    </row>
    <row r="3" spans="2:9" ht="15.75" thickBot="1"/>
    <row r="4" spans="2:9" ht="15.75" thickBot="1">
      <c r="B4" s="804" t="s">
        <v>6</v>
      </c>
      <c r="C4" s="782" t="s">
        <v>9</v>
      </c>
      <c r="D4" s="807" t="s">
        <v>84</v>
      </c>
      <c r="E4" s="808"/>
      <c r="F4" s="808"/>
      <c r="G4" s="190"/>
    </row>
    <row r="5" spans="2:9" ht="24.75" thickBot="1">
      <c r="B5" s="805"/>
      <c r="C5" s="806"/>
      <c r="D5" s="417" t="s">
        <v>85</v>
      </c>
      <c r="E5" s="418" t="s">
        <v>86</v>
      </c>
      <c r="F5" s="418" t="s">
        <v>87</v>
      </c>
    </row>
    <row r="6" spans="2:9">
      <c r="B6" s="192" t="s">
        <v>9</v>
      </c>
      <c r="C6" s="193">
        <v>23297</v>
      </c>
      <c r="D6" s="193">
        <f>SUM(D7:D14)</f>
        <v>19353.631195369479</v>
      </c>
      <c r="E6" s="193">
        <f>SUM(E7:E14)</f>
        <v>2717.9736614140461</v>
      </c>
      <c r="F6" s="419">
        <f>SUM(F7:F14)</f>
        <v>1225.3951432164754</v>
      </c>
    </row>
    <row r="7" spans="2:9" ht="15.75" customHeight="1">
      <c r="B7" s="195" t="s">
        <v>304</v>
      </c>
      <c r="C7" s="196">
        <v>10260</v>
      </c>
      <c r="D7" s="196">
        <v>8401.5659824046925</v>
      </c>
      <c r="E7" s="196">
        <v>1133.3137829912023</v>
      </c>
      <c r="F7" s="196">
        <v>725.12023460410558</v>
      </c>
      <c r="G7" s="190"/>
    </row>
    <row r="8" spans="2:9" ht="15.75" customHeight="1">
      <c r="B8" s="195" t="s">
        <v>338</v>
      </c>
      <c r="C8" s="196">
        <v>542</v>
      </c>
      <c r="D8" s="196">
        <v>452.67037037037039</v>
      </c>
      <c r="E8" s="196">
        <v>83.30740740740741</v>
      </c>
      <c r="F8" s="420">
        <v>6.0222222222222221</v>
      </c>
    </row>
    <row r="9" spans="2:9" ht="15.75" customHeight="1">
      <c r="B9" s="195" t="s">
        <v>333</v>
      </c>
      <c r="C9" s="196">
        <v>5430</v>
      </c>
      <c r="D9" s="196">
        <v>4500.1502782931357</v>
      </c>
      <c r="E9" s="196">
        <v>709.22448979591832</v>
      </c>
      <c r="F9" s="196">
        <v>220.62523191094618</v>
      </c>
      <c r="G9" s="190"/>
    </row>
    <row r="10" spans="2:9" ht="15.75" customHeight="1">
      <c r="B10" s="195" t="s">
        <v>337</v>
      </c>
      <c r="C10" s="196">
        <v>683</v>
      </c>
      <c r="D10" s="196">
        <v>613</v>
      </c>
      <c r="E10" s="196">
        <v>52</v>
      </c>
      <c r="F10" s="196">
        <v>18</v>
      </c>
      <c r="G10" s="190"/>
    </row>
    <row r="11" spans="2:9" ht="15.75" customHeight="1">
      <c r="B11" s="195" t="s">
        <v>334</v>
      </c>
      <c r="C11" s="196">
        <v>3503</v>
      </c>
      <c r="D11" s="196">
        <v>2869.4894721661381</v>
      </c>
      <c r="E11" s="196">
        <v>516.30602826651284</v>
      </c>
      <c r="F11" s="196">
        <v>117.20449956734929</v>
      </c>
      <c r="G11" s="190"/>
    </row>
    <row r="12" spans="2:9" ht="15.75" customHeight="1">
      <c r="B12" s="195" t="s">
        <v>335</v>
      </c>
      <c r="C12" s="196">
        <v>1616</v>
      </c>
      <c r="D12" s="196">
        <v>1418.0199004975125</v>
      </c>
      <c r="E12" s="196">
        <v>140.69651741293532</v>
      </c>
      <c r="F12" s="196">
        <v>57.28358208955224</v>
      </c>
      <c r="G12" s="190"/>
    </row>
    <row r="13" spans="2:9">
      <c r="B13" s="195" t="s">
        <v>336</v>
      </c>
      <c r="C13" s="196">
        <v>1150</v>
      </c>
      <c r="D13" s="196">
        <v>997.73519163763069</v>
      </c>
      <c r="E13" s="196">
        <v>72.125435540069688</v>
      </c>
      <c r="F13" s="196">
        <v>80.139372822299649</v>
      </c>
      <c r="G13" s="190"/>
    </row>
    <row r="14" spans="2:9" ht="15.75" thickBot="1">
      <c r="B14" s="199" t="s">
        <v>339</v>
      </c>
      <c r="C14" s="200">
        <v>113</v>
      </c>
      <c r="D14" s="200">
        <v>101</v>
      </c>
      <c r="E14" s="200">
        <v>11</v>
      </c>
      <c r="F14" s="200">
        <v>1</v>
      </c>
      <c r="G14" s="190"/>
    </row>
    <row r="15" spans="2:9" ht="8.25" customHeight="1"/>
    <row r="16" spans="2:9" ht="22.5" customHeight="1">
      <c r="B16" s="628"/>
      <c r="C16" s="628"/>
      <c r="D16" s="628"/>
      <c r="E16" s="628"/>
      <c r="F16" s="628"/>
      <c r="G16" s="446"/>
    </row>
    <row r="17" spans="2:14">
      <c r="B17" s="75"/>
    </row>
    <row r="18" spans="2:14" ht="15.75" thickBot="1">
      <c r="B18" s="75"/>
    </row>
    <row r="19" spans="2:14" ht="15.75" thickBot="1">
      <c r="B19" s="680" t="s">
        <v>6</v>
      </c>
      <c r="C19" s="631" t="s">
        <v>9</v>
      </c>
      <c r="D19" s="683" t="s">
        <v>84</v>
      </c>
      <c r="E19" s="684"/>
      <c r="F19" s="684"/>
    </row>
    <row r="20" spans="2:14" ht="24.75" thickBot="1">
      <c r="B20" s="681"/>
      <c r="C20" s="682"/>
      <c r="D20" s="202" t="s">
        <v>85</v>
      </c>
      <c r="E20" s="203" t="s">
        <v>86</v>
      </c>
      <c r="F20" s="203" t="s">
        <v>87</v>
      </c>
    </row>
    <row r="21" spans="2:14">
      <c r="B21" s="192" t="s">
        <v>9</v>
      </c>
      <c r="C21" s="193">
        <v>23297</v>
      </c>
      <c r="D21" s="204">
        <f>+D6/$C$6</f>
        <v>0.83073490987549803</v>
      </c>
      <c r="E21" s="204">
        <f>+E6/$C$6</f>
        <v>0.11666625150938087</v>
      </c>
      <c r="F21" s="204">
        <f>+F6/$C$6</f>
        <v>5.259883861512106E-2</v>
      </c>
    </row>
    <row r="22" spans="2:14">
      <c r="B22" s="195" t="s">
        <v>304</v>
      </c>
      <c r="C22" s="196">
        <v>10260</v>
      </c>
      <c r="D22" s="206">
        <f>+D7/$C$7</f>
        <v>0.81886608015640272</v>
      </c>
      <c r="E22" s="206">
        <f>+E7/$C$7</f>
        <v>0.1104594330400782</v>
      </c>
      <c r="F22" s="206">
        <f>+F7/$C$7</f>
        <v>7.0674486803519065E-2</v>
      </c>
    </row>
    <row r="23" spans="2:14" ht="21" customHeight="1">
      <c r="B23" s="195" t="s">
        <v>338</v>
      </c>
      <c r="C23" s="196">
        <v>542</v>
      </c>
      <c r="D23" s="206">
        <f>+D8/$C$8</f>
        <v>0.83518518518518525</v>
      </c>
      <c r="E23" s="206">
        <f>+E8/$C$8</f>
        <v>0.1537037037037037</v>
      </c>
      <c r="F23" s="206">
        <f>+F8/$C$8</f>
        <v>1.1111111111111112E-2</v>
      </c>
      <c r="I23" s="628"/>
      <c r="J23" s="628"/>
      <c r="K23" s="628"/>
      <c r="L23" s="628"/>
      <c r="M23" s="628"/>
      <c r="N23" s="628"/>
    </row>
    <row r="24" spans="2:14">
      <c r="B24" s="195" t="s">
        <v>333</v>
      </c>
      <c r="C24" s="196">
        <v>5430</v>
      </c>
      <c r="D24" s="206">
        <f>+D9/$C$9</f>
        <v>0.82875695732838595</v>
      </c>
      <c r="E24" s="206">
        <f>+E9/$C$9</f>
        <v>0.13061224489795917</v>
      </c>
      <c r="F24" s="206">
        <f>+F9/$C$9</f>
        <v>4.0630797773654914E-2</v>
      </c>
    </row>
    <row r="25" spans="2:14">
      <c r="B25" s="195" t="s">
        <v>337</v>
      </c>
      <c r="C25" s="196">
        <v>683</v>
      </c>
      <c r="D25" s="206">
        <f>+D10/$C$10</f>
        <v>0.89751098096632509</v>
      </c>
      <c r="E25" s="206">
        <f>+E10/$C$10</f>
        <v>7.6134699853587118E-2</v>
      </c>
      <c r="F25" s="206">
        <f>+F10/$C$10</f>
        <v>2.6354319180087848E-2</v>
      </c>
    </row>
    <row r="26" spans="2:14">
      <c r="B26" s="195" t="s">
        <v>334</v>
      </c>
      <c r="C26" s="196">
        <v>3503</v>
      </c>
      <c r="D26" s="206">
        <f>+D11/$C$11</f>
        <v>0.81915200461494098</v>
      </c>
      <c r="E26" s="206">
        <f>+E11/$C$11</f>
        <v>0.14738967406980097</v>
      </c>
      <c r="F26" s="206">
        <f>+F11/$C$11</f>
        <v>3.3458321315258145E-2</v>
      </c>
    </row>
    <row r="27" spans="2:14">
      <c r="B27" s="195" t="s">
        <v>335</v>
      </c>
      <c r="C27" s="196">
        <v>1616</v>
      </c>
      <c r="D27" s="206">
        <f>+D12/$C$12</f>
        <v>0.87748756218905477</v>
      </c>
      <c r="E27" s="206">
        <f>+E12/$C$12</f>
        <v>8.7064676616915415E-2</v>
      </c>
      <c r="F27" s="206">
        <f>+F12/$C$12</f>
        <v>3.5447761194029849E-2</v>
      </c>
    </row>
    <row r="28" spans="2:14">
      <c r="B28" s="195" t="s">
        <v>336</v>
      </c>
      <c r="C28" s="196">
        <v>1150</v>
      </c>
      <c r="D28" s="206">
        <f>+D13/$C$13</f>
        <v>0.86759581881533099</v>
      </c>
      <c r="E28" s="206">
        <f>+E13/$C$13</f>
        <v>6.2717770034843204E-2</v>
      </c>
      <c r="F28" s="206">
        <f>+F13/$C$13</f>
        <v>6.968641114982578E-2</v>
      </c>
    </row>
    <row r="29" spans="2:14" ht="15.75" thickBot="1">
      <c r="B29" s="199" t="s">
        <v>339</v>
      </c>
      <c r="C29" s="200">
        <v>113</v>
      </c>
      <c r="D29" s="208">
        <f>+D14/$C$14</f>
        <v>0.89380530973451322</v>
      </c>
      <c r="E29" s="208">
        <f>+E14/$C$14</f>
        <v>9.7345132743362831E-2</v>
      </c>
      <c r="F29" s="208">
        <f>+F14/$C$14</f>
        <v>8.8495575221238937E-3</v>
      </c>
    </row>
    <row r="30" spans="2:14" ht="15.75" thickBot="1">
      <c r="B30" s="209"/>
      <c r="C30" s="196"/>
      <c r="D30" s="206"/>
      <c r="E30" s="206"/>
      <c r="F30" s="206"/>
      <c r="H30" s="631" t="s">
        <v>6</v>
      </c>
      <c r="I30" s="631" t="s">
        <v>9</v>
      </c>
      <c r="J30" s="448"/>
      <c r="K30" s="448"/>
      <c r="L30" s="449"/>
    </row>
    <row r="31" spans="2:14" ht="24.75" thickBot="1">
      <c r="B31" s="209"/>
      <c r="C31" s="196"/>
      <c r="D31" s="206"/>
      <c r="E31" s="206"/>
      <c r="F31" s="206"/>
      <c r="H31" s="682"/>
      <c r="I31" s="682"/>
      <c r="J31" s="203" t="s">
        <v>87</v>
      </c>
      <c r="K31" s="203" t="s">
        <v>86</v>
      </c>
      <c r="L31" s="210" t="s">
        <v>85</v>
      </c>
    </row>
    <row r="32" spans="2:14">
      <c r="H32" s="211" t="s">
        <v>9</v>
      </c>
      <c r="I32" s="204">
        <v>1</v>
      </c>
      <c r="J32" s="204">
        <v>5.2367257586813751E-2</v>
      </c>
      <c r="K32" s="204">
        <v>0.11602352234193243</v>
      </c>
      <c r="L32" s="213">
        <v>0.82654419023908654</v>
      </c>
    </row>
    <row r="33" spans="8:12" ht="15.75" thickBot="1">
      <c r="H33" s="214" t="s">
        <v>339</v>
      </c>
      <c r="I33" s="208">
        <v>1</v>
      </c>
      <c r="J33" s="208">
        <v>8.8495575221238937E-3</v>
      </c>
      <c r="K33" s="208">
        <v>9.7345132743362831E-2</v>
      </c>
      <c r="L33" s="215">
        <v>0.89380530973451322</v>
      </c>
    </row>
    <row r="34" spans="8:12" ht="12.75" customHeight="1">
      <c r="H34" s="216" t="s">
        <v>336</v>
      </c>
      <c r="I34" s="206">
        <v>1</v>
      </c>
      <c r="J34" s="206">
        <v>6.9565217391304349E-2</v>
      </c>
      <c r="K34" s="206">
        <v>6.2608695652173918E-2</v>
      </c>
      <c r="L34" s="217">
        <v>0.86608695652173917</v>
      </c>
    </row>
    <row r="35" spans="8:12" ht="23.25" customHeight="1">
      <c r="H35" s="216" t="s">
        <v>335</v>
      </c>
      <c r="I35" s="206">
        <v>1</v>
      </c>
      <c r="J35" s="206">
        <v>3.5272277227722797E-2</v>
      </c>
      <c r="K35" s="206">
        <v>8.6633663366336627E-2</v>
      </c>
      <c r="L35" s="217">
        <v>0.8731435643564357</v>
      </c>
    </row>
    <row r="36" spans="8:12">
      <c r="H36" s="216" t="s">
        <v>334</v>
      </c>
      <c r="I36" s="206">
        <v>1</v>
      </c>
      <c r="J36" s="206">
        <v>3.3114473308592636E-2</v>
      </c>
      <c r="K36" s="206">
        <v>0.14587496431630032</v>
      </c>
      <c r="L36" s="217">
        <v>0.81073365686554377</v>
      </c>
    </row>
    <row r="37" spans="8:12">
      <c r="H37" s="216" t="s">
        <v>337</v>
      </c>
      <c r="I37" s="206">
        <v>1</v>
      </c>
      <c r="J37" s="206">
        <v>2.6354319180087848E-2</v>
      </c>
      <c r="K37" s="206">
        <v>7.6134699853587118E-2</v>
      </c>
      <c r="L37" s="217">
        <v>0.89751098096632509</v>
      </c>
    </row>
    <row r="38" spans="8:12">
      <c r="H38" s="216" t="s">
        <v>333</v>
      </c>
      <c r="I38" s="206">
        <v>1</v>
      </c>
      <c r="J38" s="206">
        <v>4.0331491712707182E-2</v>
      </c>
      <c r="K38" s="206">
        <v>0.12965009208103132</v>
      </c>
      <c r="L38" s="217">
        <v>0.82265193370165746</v>
      </c>
    </row>
    <row r="39" spans="8:12">
      <c r="H39" s="216" t="s">
        <v>338</v>
      </c>
      <c r="I39" s="206">
        <v>1</v>
      </c>
      <c r="J39" s="206">
        <v>1.107011070110701E-2</v>
      </c>
      <c r="K39" s="206">
        <v>0.15313653136531366</v>
      </c>
      <c r="L39" s="217">
        <v>0.83210332103321039</v>
      </c>
    </row>
    <row r="40" spans="8:12" ht="15.75" thickBot="1">
      <c r="H40" s="214" t="s">
        <v>304</v>
      </c>
      <c r="I40" s="208">
        <v>1</v>
      </c>
      <c r="J40" s="208">
        <v>7.0467836257309943E-2</v>
      </c>
      <c r="K40" s="208">
        <v>0.11013645224171539</v>
      </c>
      <c r="L40" s="215">
        <v>0.81647173489278757</v>
      </c>
    </row>
    <row r="55" spans="2:7" ht="24.75" customHeight="1">
      <c r="B55" s="618"/>
      <c r="C55" s="618"/>
      <c r="D55" s="618"/>
      <c r="E55" s="618"/>
      <c r="F55" s="618"/>
      <c r="G55" s="444"/>
    </row>
    <row r="57" spans="2:7" ht="15.75" customHeight="1"/>
    <row r="60" spans="2:7" ht="19.5" customHeight="1"/>
    <row r="61" spans="2:7" ht="19.5" customHeight="1"/>
    <row r="62" spans="2:7" ht="19.5" customHeight="1"/>
    <row r="63" spans="2:7" ht="19.5" customHeight="1"/>
    <row r="64" spans="2:7" ht="19.5" customHeight="1"/>
    <row r="65" ht="19.5" customHeight="1"/>
    <row r="66" ht="19.5" customHeight="1"/>
  </sheetData>
  <mergeCells count="13">
    <mergeCell ref="B55:F55"/>
    <mergeCell ref="B19:B20"/>
    <mergeCell ref="C19:C20"/>
    <mergeCell ref="D19:F19"/>
    <mergeCell ref="I23:N23"/>
    <mergeCell ref="H30:H31"/>
    <mergeCell ref="I30:I31"/>
    <mergeCell ref="B16:F16"/>
    <mergeCell ref="B1:F1"/>
    <mergeCell ref="B2:F2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X133"/>
  <sheetViews>
    <sheetView showGridLines="0" topLeftCell="F10" workbookViewId="0">
      <selection activeCell="S13" sqref="S13"/>
    </sheetView>
  </sheetViews>
  <sheetFormatPr baseColWidth="10" defaultColWidth="11.42578125" defaultRowHeight="15"/>
  <cols>
    <col min="1" max="1" width="7.5703125" customWidth="1"/>
    <col min="2" max="2" width="61.28515625" style="53" customWidth="1"/>
    <col min="3" max="3" width="13.7109375" customWidth="1"/>
    <col min="4" max="12" width="9.28515625" customWidth="1"/>
    <col min="14" max="14" width="18.28515625" customWidth="1"/>
  </cols>
  <sheetData>
    <row r="1" spans="2:15">
      <c r="B1" s="615" t="s">
        <v>157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36"/>
    </row>
    <row r="2" spans="2:15">
      <c r="B2" s="619" t="s">
        <v>134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37"/>
    </row>
    <row r="3" spans="2:15" ht="15.75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2:15" ht="15.75" thickBot="1">
      <c r="B4" s="638" t="s">
        <v>16</v>
      </c>
      <c r="C4" s="622" t="s">
        <v>9</v>
      </c>
      <c r="D4" s="640" t="s">
        <v>6</v>
      </c>
      <c r="E4" s="641"/>
      <c r="F4" s="641"/>
      <c r="G4" s="641"/>
      <c r="H4" s="641"/>
      <c r="I4" s="641"/>
      <c r="J4" s="641"/>
      <c r="K4" s="641"/>
      <c r="L4" s="642"/>
      <c r="N4" s="39"/>
    </row>
    <row r="5" spans="2:15" ht="36.75" thickBot="1">
      <c r="B5" s="639"/>
      <c r="C5" s="623"/>
      <c r="D5" s="137" t="s">
        <v>1</v>
      </c>
      <c r="E5" s="137" t="s">
        <v>131</v>
      </c>
      <c r="F5" s="137" t="s">
        <v>132</v>
      </c>
      <c r="G5" s="137" t="s">
        <v>126</v>
      </c>
      <c r="H5" s="137" t="s">
        <v>127</v>
      </c>
      <c r="I5" s="137" t="s">
        <v>130</v>
      </c>
      <c r="J5" s="137" t="s">
        <v>125</v>
      </c>
      <c r="K5" s="137" t="s">
        <v>128</v>
      </c>
      <c r="L5" s="138" t="s">
        <v>129</v>
      </c>
      <c r="N5" s="39"/>
    </row>
    <row r="6" spans="2:15" ht="18.75" customHeight="1">
      <c r="B6" s="41" t="s">
        <v>9</v>
      </c>
      <c r="C6" s="139">
        <f>+SUM(D6:L6)</f>
        <v>18029.33333333335</v>
      </c>
      <c r="D6" s="139">
        <f>+SUM(D7:D71)</f>
        <v>8644.9999999999927</v>
      </c>
      <c r="E6" s="139">
        <f t="shared" ref="E6:K6" si="0">+SUM(E7:E71)</f>
        <v>485.33333333333331</v>
      </c>
      <c r="F6" s="139">
        <f t="shared" si="0"/>
        <v>320.6666666666668</v>
      </c>
      <c r="G6" s="139">
        <f t="shared" si="0"/>
        <v>2223.1666666666702</v>
      </c>
      <c r="H6" s="139">
        <f t="shared" si="0"/>
        <v>1984.1666666666665</v>
      </c>
      <c r="I6" s="139">
        <f t="shared" si="0"/>
        <v>536</v>
      </c>
      <c r="J6" s="139">
        <f t="shared" si="0"/>
        <v>2613.00000000002</v>
      </c>
      <c r="K6" s="139">
        <f t="shared" si="0"/>
        <v>657.00000000000045</v>
      </c>
      <c r="L6" s="140">
        <f>+SUM(L7:L71)</f>
        <v>565</v>
      </c>
      <c r="M6" s="44"/>
      <c r="N6" s="39"/>
    </row>
    <row r="7" spans="2:15">
      <c r="B7" s="45" t="s">
        <v>17</v>
      </c>
      <c r="C7" s="46">
        <f t="shared" ref="C7:C70" si="1">+SUM(D7:L7)</f>
        <v>89</v>
      </c>
      <c r="D7" s="46">
        <v>53</v>
      </c>
      <c r="E7" s="46">
        <v>3</v>
      </c>
      <c r="F7" s="46">
        <v>1</v>
      </c>
      <c r="G7" s="46">
        <v>6</v>
      </c>
      <c r="H7" s="46">
        <v>1</v>
      </c>
      <c r="I7" s="46">
        <v>4</v>
      </c>
      <c r="J7" s="46">
        <v>13</v>
      </c>
      <c r="K7" s="46">
        <v>3</v>
      </c>
      <c r="L7" s="47">
        <v>5</v>
      </c>
      <c r="M7" s="46"/>
      <c r="N7" s="39"/>
    </row>
    <row r="8" spans="2:15">
      <c r="B8" s="45" t="s">
        <v>135</v>
      </c>
      <c r="C8" s="46">
        <f t="shared" si="1"/>
        <v>26</v>
      </c>
      <c r="D8" s="46">
        <v>17</v>
      </c>
      <c r="E8" s="46">
        <v>1</v>
      </c>
      <c r="F8" s="46">
        <v>1</v>
      </c>
      <c r="G8" s="46">
        <v>0</v>
      </c>
      <c r="H8" s="46">
        <v>0</v>
      </c>
      <c r="I8" s="46">
        <v>1</v>
      </c>
      <c r="J8" s="46">
        <v>3</v>
      </c>
      <c r="K8" s="46">
        <v>2</v>
      </c>
      <c r="L8" s="47">
        <v>1</v>
      </c>
      <c r="M8" s="46"/>
      <c r="N8" s="48" t="s">
        <v>55</v>
      </c>
      <c r="O8" s="49">
        <v>1.5086525661884322E-2</v>
      </c>
    </row>
    <row r="9" spans="2:15">
      <c r="B9" s="45" t="s">
        <v>136</v>
      </c>
      <c r="C9" s="46">
        <f t="shared" si="1"/>
        <v>4</v>
      </c>
      <c r="D9" s="46">
        <v>2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2</v>
      </c>
      <c r="K9" s="46">
        <v>0</v>
      </c>
      <c r="L9" s="47">
        <v>0</v>
      </c>
      <c r="M9" s="46"/>
      <c r="N9" s="48" t="s">
        <v>75</v>
      </c>
      <c r="O9" s="49">
        <v>1.9024552580979126E-2</v>
      </c>
    </row>
    <row r="10" spans="2:15">
      <c r="B10" s="45" t="s">
        <v>22</v>
      </c>
      <c r="C10" s="46">
        <f t="shared" si="1"/>
        <v>23</v>
      </c>
      <c r="D10" s="46">
        <v>17</v>
      </c>
      <c r="E10" s="46">
        <v>1</v>
      </c>
      <c r="F10" s="46">
        <v>1</v>
      </c>
      <c r="G10" s="46">
        <v>0</v>
      </c>
      <c r="H10" s="46">
        <v>0</v>
      </c>
      <c r="I10" s="46">
        <v>2</v>
      </c>
      <c r="J10" s="46">
        <v>2</v>
      </c>
      <c r="K10" s="46">
        <v>0</v>
      </c>
      <c r="L10" s="47">
        <v>0</v>
      </c>
      <c r="M10" s="46"/>
      <c r="N10" s="48" t="s">
        <v>23</v>
      </c>
      <c r="O10" s="49">
        <v>2.0078390770596047E-2</v>
      </c>
    </row>
    <row r="11" spans="2:15">
      <c r="B11" s="45" t="s">
        <v>137</v>
      </c>
      <c r="C11" s="46">
        <f t="shared" si="1"/>
        <v>78</v>
      </c>
      <c r="D11" s="46">
        <v>68</v>
      </c>
      <c r="E11" s="46">
        <v>1</v>
      </c>
      <c r="F11" s="46">
        <v>0</v>
      </c>
      <c r="G11" s="46">
        <v>0</v>
      </c>
      <c r="H11" s="46">
        <v>0</v>
      </c>
      <c r="I11" s="46">
        <v>0</v>
      </c>
      <c r="J11" s="46">
        <v>6</v>
      </c>
      <c r="K11" s="46">
        <v>0</v>
      </c>
      <c r="L11" s="47">
        <v>3</v>
      </c>
      <c r="M11" s="46"/>
      <c r="N11" s="48" t="s">
        <v>25</v>
      </c>
      <c r="O11" s="49">
        <v>2.6900606419168735E-2</v>
      </c>
    </row>
    <row r="12" spans="2:15">
      <c r="B12" s="45" t="s">
        <v>138</v>
      </c>
      <c r="C12" s="46">
        <f t="shared" si="1"/>
        <v>3</v>
      </c>
      <c r="D12" s="46">
        <v>2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1</v>
      </c>
      <c r="L12" s="47">
        <v>0</v>
      </c>
      <c r="M12" s="46"/>
      <c r="N12" s="48" t="s">
        <v>29</v>
      </c>
      <c r="O12" s="49">
        <v>3.5719568111226119E-2</v>
      </c>
    </row>
    <row r="13" spans="2:15" ht="24">
      <c r="B13" s="45" t="s">
        <v>139</v>
      </c>
      <c r="C13" s="46">
        <f t="shared" si="1"/>
        <v>8</v>
      </c>
      <c r="D13" s="46">
        <v>3</v>
      </c>
      <c r="E13" s="46">
        <v>1</v>
      </c>
      <c r="F13" s="46">
        <v>0</v>
      </c>
      <c r="G13" s="46">
        <v>1</v>
      </c>
      <c r="H13" s="46">
        <v>1</v>
      </c>
      <c r="I13" s="46">
        <v>1</v>
      </c>
      <c r="J13" s="46">
        <v>1</v>
      </c>
      <c r="K13" s="46">
        <v>0</v>
      </c>
      <c r="L13" s="47">
        <v>0</v>
      </c>
      <c r="M13" s="46"/>
      <c r="N13" s="48" t="s">
        <v>27</v>
      </c>
      <c r="O13" s="49">
        <v>4.132155006655816E-2</v>
      </c>
    </row>
    <row r="14" spans="2:15">
      <c r="B14" s="45" t="s">
        <v>30</v>
      </c>
      <c r="C14" s="46">
        <f t="shared" si="1"/>
        <v>20</v>
      </c>
      <c r="D14" s="46">
        <v>18</v>
      </c>
      <c r="E14" s="46">
        <v>0</v>
      </c>
      <c r="F14" s="46">
        <v>0</v>
      </c>
      <c r="G14" s="46">
        <v>0</v>
      </c>
      <c r="H14" s="46">
        <v>0</v>
      </c>
      <c r="I14" s="46">
        <v>1</v>
      </c>
      <c r="J14" s="46">
        <v>1</v>
      </c>
      <c r="K14" s="46">
        <v>0</v>
      </c>
      <c r="L14" s="47">
        <v>0</v>
      </c>
      <c r="M14" s="46"/>
      <c r="N14" s="48" t="s">
        <v>35</v>
      </c>
      <c r="O14" s="49">
        <v>9.6453926933885423E-2</v>
      </c>
    </row>
    <row r="15" spans="2:15">
      <c r="B15" s="45" t="s">
        <v>32</v>
      </c>
      <c r="C15" s="46">
        <f t="shared" si="1"/>
        <v>5</v>
      </c>
      <c r="D15" s="46">
        <v>3</v>
      </c>
      <c r="E15" s="46">
        <v>1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1</v>
      </c>
      <c r="L15" s="47">
        <v>0</v>
      </c>
      <c r="M15" s="46"/>
      <c r="N15" s="48" t="s">
        <v>31</v>
      </c>
      <c r="O15" s="49">
        <v>0.10089114036385141</v>
      </c>
    </row>
    <row r="16" spans="2:15">
      <c r="B16" s="45" t="s">
        <v>36</v>
      </c>
      <c r="C16" s="46">
        <f t="shared" si="1"/>
        <v>21</v>
      </c>
      <c r="D16" s="46">
        <v>10</v>
      </c>
      <c r="E16" s="46">
        <v>1</v>
      </c>
      <c r="F16" s="46">
        <v>2</v>
      </c>
      <c r="G16" s="46">
        <v>0</v>
      </c>
      <c r="H16" s="46">
        <v>1</v>
      </c>
      <c r="I16" s="46">
        <v>0</v>
      </c>
      <c r="J16" s="46">
        <v>3</v>
      </c>
      <c r="K16" s="46">
        <v>3</v>
      </c>
      <c r="L16" s="47">
        <v>1</v>
      </c>
      <c r="M16" s="46"/>
      <c r="N16" s="48" t="s">
        <v>33</v>
      </c>
      <c r="O16" s="49">
        <v>0.13200709954148782</v>
      </c>
    </row>
    <row r="17" spans="2:15" ht="24">
      <c r="B17" s="45" t="s">
        <v>140</v>
      </c>
      <c r="C17" s="46">
        <f t="shared" si="1"/>
        <v>102</v>
      </c>
      <c r="D17" s="46">
        <v>73</v>
      </c>
      <c r="E17" s="46">
        <v>1</v>
      </c>
      <c r="F17" s="46">
        <v>1</v>
      </c>
      <c r="G17" s="46">
        <v>2</v>
      </c>
      <c r="H17" s="46">
        <v>2</v>
      </c>
      <c r="I17" s="46">
        <v>3</v>
      </c>
      <c r="J17" s="46">
        <v>9</v>
      </c>
      <c r="K17" s="46">
        <v>6</v>
      </c>
      <c r="L17" s="47">
        <v>5</v>
      </c>
      <c r="M17" s="46"/>
      <c r="N17" s="48" t="s">
        <v>37</v>
      </c>
      <c r="O17" s="49">
        <v>0.32397204555539089</v>
      </c>
    </row>
    <row r="18" spans="2:15">
      <c r="B18" s="45" t="s">
        <v>39</v>
      </c>
      <c r="C18" s="46">
        <f t="shared" si="1"/>
        <v>1</v>
      </c>
      <c r="D18" s="46">
        <v>1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7">
        <v>0</v>
      </c>
      <c r="M18" s="46"/>
      <c r="N18" s="39"/>
    </row>
    <row r="19" spans="2:15">
      <c r="B19" s="45" t="s">
        <v>40</v>
      </c>
      <c r="C19" s="46">
        <f t="shared" si="1"/>
        <v>1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1</v>
      </c>
      <c r="L19" s="47">
        <v>0</v>
      </c>
      <c r="M19" s="46"/>
      <c r="N19" s="39"/>
    </row>
    <row r="20" spans="2:15">
      <c r="B20" s="45" t="s">
        <v>42</v>
      </c>
      <c r="C20" s="46">
        <f t="shared" si="1"/>
        <v>1</v>
      </c>
      <c r="D20" s="46">
        <v>0</v>
      </c>
      <c r="E20" s="46">
        <v>0</v>
      </c>
      <c r="F20" s="46">
        <v>0</v>
      </c>
      <c r="G20" s="46">
        <v>1</v>
      </c>
      <c r="H20" s="46">
        <v>0</v>
      </c>
      <c r="I20" s="46">
        <v>0</v>
      </c>
      <c r="J20" s="46">
        <v>0</v>
      </c>
      <c r="K20" s="46">
        <v>0</v>
      </c>
      <c r="L20" s="47">
        <v>0</v>
      </c>
      <c r="M20" s="46"/>
      <c r="N20" s="39"/>
    </row>
    <row r="21" spans="2:15">
      <c r="B21" s="45" t="s">
        <v>44</v>
      </c>
      <c r="C21" s="46">
        <f t="shared" si="1"/>
        <v>67</v>
      </c>
      <c r="D21" s="46">
        <v>50</v>
      </c>
      <c r="E21" s="46">
        <v>2</v>
      </c>
      <c r="F21" s="46">
        <v>0</v>
      </c>
      <c r="G21" s="46">
        <v>1</v>
      </c>
      <c r="H21" s="46">
        <v>0</v>
      </c>
      <c r="I21" s="46">
        <v>3</v>
      </c>
      <c r="J21" s="46">
        <v>7</v>
      </c>
      <c r="K21" s="46">
        <v>2</v>
      </c>
      <c r="L21" s="47">
        <v>2</v>
      </c>
      <c r="M21" s="46"/>
      <c r="N21" s="39"/>
    </row>
    <row r="22" spans="2:15">
      <c r="B22" s="45" t="s">
        <v>45</v>
      </c>
      <c r="C22" s="46">
        <f t="shared" si="1"/>
        <v>15</v>
      </c>
      <c r="D22" s="46">
        <v>10</v>
      </c>
      <c r="E22" s="46">
        <v>2</v>
      </c>
      <c r="F22" s="46">
        <v>0</v>
      </c>
      <c r="G22" s="46">
        <v>0</v>
      </c>
      <c r="H22" s="46">
        <v>0</v>
      </c>
      <c r="I22" s="46">
        <v>0</v>
      </c>
      <c r="J22" s="46">
        <v>1</v>
      </c>
      <c r="K22" s="46">
        <v>0</v>
      </c>
      <c r="L22" s="47">
        <v>2</v>
      </c>
      <c r="M22" s="46"/>
      <c r="N22" s="39"/>
    </row>
    <row r="23" spans="2:15">
      <c r="B23" s="45" t="s">
        <v>46</v>
      </c>
      <c r="C23" s="46">
        <f t="shared" si="1"/>
        <v>33</v>
      </c>
      <c r="D23" s="46">
        <v>26</v>
      </c>
      <c r="E23" s="46">
        <v>1</v>
      </c>
      <c r="F23" s="46">
        <v>0</v>
      </c>
      <c r="G23" s="46">
        <v>2</v>
      </c>
      <c r="H23" s="46">
        <v>0</v>
      </c>
      <c r="I23" s="46">
        <v>0</v>
      </c>
      <c r="J23" s="46">
        <v>0</v>
      </c>
      <c r="K23" s="46">
        <v>3</v>
      </c>
      <c r="L23" s="47">
        <v>1</v>
      </c>
      <c r="M23" s="46"/>
      <c r="N23" s="39"/>
    </row>
    <row r="24" spans="2:15">
      <c r="B24" s="45" t="s">
        <v>47</v>
      </c>
      <c r="C24" s="46">
        <f t="shared" si="1"/>
        <v>8</v>
      </c>
      <c r="D24" s="46">
        <v>6</v>
      </c>
      <c r="E24" s="46">
        <v>1</v>
      </c>
      <c r="F24" s="46">
        <v>0</v>
      </c>
      <c r="G24" s="46">
        <v>0</v>
      </c>
      <c r="H24" s="46">
        <v>0</v>
      </c>
      <c r="I24" s="46">
        <v>0</v>
      </c>
      <c r="J24" s="46">
        <v>1</v>
      </c>
      <c r="K24" s="46">
        <v>0</v>
      </c>
      <c r="L24" s="47">
        <v>0</v>
      </c>
      <c r="M24" s="46"/>
      <c r="N24" s="39"/>
    </row>
    <row r="25" spans="2:15">
      <c r="B25" s="45" t="s">
        <v>48</v>
      </c>
      <c r="C25" s="46">
        <f t="shared" si="1"/>
        <v>10</v>
      </c>
      <c r="D25" s="46">
        <v>4</v>
      </c>
      <c r="E25" s="46">
        <v>0</v>
      </c>
      <c r="F25" s="46">
        <v>2</v>
      </c>
      <c r="G25" s="46">
        <v>2</v>
      </c>
      <c r="H25" s="46">
        <v>1</v>
      </c>
      <c r="I25" s="46">
        <v>0</v>
      </c>
      <c r="J25" s="46">
        <v>1</v>
      </c>
      <c r="K25" s="46">
        <v>0</v>
      </c>
      <c r="L25" s="47">
        <v>0</v>
      </c>
      <c r="M25" s="46"/>
      <c r="N25" s="39"/>
    </row>
    <row r="26" spans="2:15">
      <c r="B26" s="45" t="s">
        <v>50</v>
      </c>
      <c r="C26" s="46">
        <f t="shared" si="1"/>
        <v>29</v>
      </c>
      <c r="D26" s="46">
        <v>16</v>
      </c>
      <c r="E26" s="46">
        <v>1</v>
      </c>
      <c r="F26" s="46">
        <v>0</v>
      </c>
      <c r="G26" s="46">
        <v>0</v>
      </c>
      <c r="H26" s="46">
        <v>0</v>
      </c>
      <c r="I26" s="46">
        <v>0</v>
      </c>
      <c r="J26" s="46">
        <v>10</v>
      </c>
      <c r="K26" s="46">
        <v>2</v>
      </c>
      <c r="L26" s="47">
        <v>0</v>
      </c>
      <c r="M26" s="46"/>
      <c r="N26" s="39"/>
    </row>
    <row r="27" spans="2:15">
      <c r="B27" s="45" t="s">
        <v>51</v>
      </c>
      <c r="C27" s="46">
        <f t="shared" si="1"/>
        <v>8</v>
      </c>
      <c r="D27" s="46">
        <v>5</v>
      </c>
      <c r="E27" s="46">
        <v>0</v>
      </c>
      <c r="F27" s="46">
        <v>0</v>
      </c>
      <c r="G27" s="46">
        <v>1</v>
      </c>
      <c r="H27" s="46">
        <v>0</v>
      </c>
      <c r="I27" s="46">
        <v>0</v>
      </c>
      <c r="J27" s="46">
        <v>1</v>
      </c>
      <c r="K27" s="46">
        <v>0</v>
      </c>
      <c r="L27" s="47">
        <v>1</v>
      </c>
      <c r="M27" s="46"/>
      <c r="N27" s="39"/>
    </row>
    <row r="28" spans="2:15">
      <c r="B28" s="45" t="s">
        <v>29</v>
      </c>
      <c r="C28" s="46">
        <f t="shared" si="1"/>
        <v>644</v>
      </c>
      <c r="D28" s="46">
        <v>322</v>
      </c>
      <c r="E28" s="46">
        <v>44</v>
      </c>
      <c r="F28" s="46">
        <v>22</v>
      </c>
      <c r="G28" s="46">
        <v>93</v>
      </c>
      <c r="H28" s="46">
        <v>14</v>
      </c>
      <c r="I28" s="46">
        <v>30</v>
      </c>
      <c r="J28" s="46">
        <v>61</v>
      </c>
      <c r="K28" s="46">
        <v>35</v>
      </c>
      <c r="L28" s="47">
        <v>23</v>
      </c>
      <c r="M28" s="46"/>
      <c r="N28" s="39"/>
    </row>
    <row r="29" spans="2:15" ht="24">
      <c r="B29" s="45" t="s">
        <v>19</v>
      </c>
      <c r="C29" s="46">
        <f t="shared" si="1"/>
        <v>113</v>
      </c>
      <c r="D29" s="46">
        <v>71</v>
      </c>
      <c r="E29" s="46">
        <v>2</v>
      </c>
      <c r="F29" s="46">
        <v>1</v>
      </c>
      <c r="G29" s="46">
        <v>7</v>
      </c>
      <c r="H29" s="46">
        <v>3</v>
      </c>
      <c r="I29" s="46">
        <v>1</v>
      </c>
      <c r="J29" s="46">
        <v>15</v>
      </c>
      <c r="K29" s="46">
        <v>5</v>
      </c>
      <c r="L29" s="47">
        <v>8</v>
      </c>
      <c r="M29" s="46"/>
      <c r="N29" s="39"/>
    </row>
    <row r="30" spans="2:15" ht="24">
      <c r="B30" s="45" t="s">
        <v>37</v>
      </c>
      <c r="C30" s="46">
        <f t="shared" si="1"/>
        <v>5841</v>
      </c>
      <c r="D30" s="46">
        <v>2858</v>
      </c>
      <c r="E30" s="46">
        <v>149</v>
      </c>
      <c r="F30" s="46">
        <v>105</v>
      </c>
      <c r="G30" s="46">
        <v>799</v>
      </c>
      <c r="H30" s="46">
        <v>753</v>
      </c>
      <c r="I30" s="46">
        <v>156</v>
      </c>
      <c r="J30" s="46">
        <v>604</v>
      </c>
      <c r="K30" s="46">
        <v>241</v>
      </c>
      <c r="L30" s="47">
        <v>176</v>
      </c>
      <c r="M30" s="46"/>
      <c r="N30" s="39"/>
    </row>
    <row r="31" spans="2:15">
      <c r="B31" s="45" t="s">
        <v>52</v>
      </c>
      <c r="C31" s="46">
        <f t="shared" si="1"/>
        <v>35</v>
      </c>
      <c r="D31" s="46">
        <v>25</v>
      </c>
      <c r="E31" s="46">
        <v>1</v>
      </c>
      <c r="F31" s="46">
        <v>0</v>
      </c>
      <c r="G31" s="46">
        <v>0</v>
      </c>
      <c r="H31" s="46">
        <v>0</v>
      </c>
      <c r="I31" s="46">
        <v>2</v>
      </c>
      <c r="J31" s="46">
        <v>4</v>
      </c>
      <c r="K31" s="46">
        <v>1</v>
      </c>
      <c r="L31" s="47">
        <v>2</v>
      </c>
      <c r="M31" s="46"/>
      <c r="N31" s="39"/>
    </row>
    <row r="32" spans="2:15">
      <c r="B32" s="45" t="s">
        <v>141</v>
      </c>
      <c r="C32" s="46">
        <f t="shared" si="1"/>
        <v>11</v>
      </c>
      <c r="D32" s="46">
        <v>11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7">
        <v>0</v>
      </c>
      <c r="M32" s="46"/>
      <c r="N32" s="39"/>
    </row>
    <row r="33" spans="2:24">
      <c r="B33" s="45" t="s">
        <v>53</v>
      </c>
      <c r="C33" s="46">
        <f t="shared" si="1"/>
        <v>128</v>
      </c>
      <c r="D33" s="46">
        <v>91</v>
      </c>
      <c r="E33" s="46">
        <v>5</v>
      </c>
      <c r="F33" s="46">
        <v>1</v>
      </c>
      <c r="G33" s="46">
        <v>6</v>
      </c>
      <c r="H33" s="46">
        <v>4</v>
      </c>
      <c r="I33" s="46">
        <v>3</v>
      </c>
      <c r="J33" s="46">
        <v>13</v>
      </c>
      <c r="K33" s="46">
        <v>5</v>
      </c>
      <c r="L33" s="47">
        <v>0</v>
      </c>
      <c r="M33" s="46"/>
      <c r="N33" s="39"/>
    </row>
    <row r="34" spans="2:24">
      <c r="B34" s="45" t="s">
        <v>54</v>
      </c>
      <c r="C34" s="46">
        <f t="shared" si="1"/>
        <v>20</v>
      </c>
      <c r="D34" s="46">
        <v>8</v>
      </c>
      <c r="E34" s="46">
        <v>0</v>
      </c>
      <c r="F34" s="46">
        <v>1</v>
      </c>
      <c r="G34" s="46">
        <v>0</v>
      </c>
      <c r="H34" s="46">
        <v>0</v>
      </c>
      <c r="I34" s="46">
        <v>1</v>
      </c>
      <c r="J34" s="46">
        <v>9</v>
      </c>
      <c r="K34" s="46">
        <v>0</v>
      </c>
      <c r="L34" s="47">
        <v>1</v>
      </c>
      <c r="M34" s="46"/>
      <c r="N34" s="39"/>
    </row>
    <row r="35" spans="2:24">
      <c r="B35" s="45" t="s">
        <v>55</v>
      </c>
      <c r="C35" s="46">
        <f t="shared" si="1"/>
        <v>272</v>
      </c>
      <c r="D35" s="46">
        <v>112</v>
      </c>
      <c r="E35" s="46">
        <v>3</v>
      </c>
      <c r="F35" s="46">
        <v>2</v>
      </c>
      <c r="G35" s="46">
        <v>5</v>
      </c>
      <c r="H35" s="46">
        <v>3</v>
      </c>
      <c r="I35" s="46">
        <v>10</v>
      </c>
      <c r="J35" s="46">
        <v>132</v>
      </c>
      <c r="K35" s="46">
        <v>4</v>
      </c>
      <c r="L35" s="47">
        <v>1</v>
      </c>
      <c r="M35" s="46"/>
      <c r="N35" s="39"/>
    </row>
    <row r="36" spans="2:24">
      <c r="B36" s="45" t="s">
        <v>33</v>
      </c>
      <c r="C36" s="46">
        <f t="shared" si="1"/>
        <v>2380</v>
      </c>
      <c r="D36" s="46">
        <v>1166</v>
      </c>
      <c r="E36" s="46">
        <v>66</v>
      </c>
      <c r="F36" s="46">
        <v>29</v>
      </c>
      <c r="G36" s="46">
        <v>242</v>
      </c>
      <c r="H36" s="46">
        <v>194</v>
      </c>
      <c r="I36" s="46">
        <v>73</v>
      </c>
      <c r="J36" s="46">
        <v>428</v>
      </c>
      <c r="K36" s="46">
        <v>80</v>
      </c>
      <c r="L36" s="47">
        <v>102</v>
      </c>
      <c r="M36" s="46"/>
      <c r="N36" s="39"/>
    </row>
    <row r="37" spans="2:24">
      <c r="B37" s="45" t="s">
        <v>56</v>
      </c>
      <c r="C37" s="46">
        <f t="shared" si="1"/>
        <v>5</v>
      </c>
      <c r="D37" s="46">
        <v>5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7">
        <v>0</v>
      </c>
      <c r="M37" s="46"/>
      <c r="N37" s="39"/>
    </row>
    <row r="38" spans="2:24" ht="24">
      <c r="B38" s="45" t="s">
        <v>57</v>
      </c>
      <c r="C38" s="46">
        <f t="shared" si="1"/>
        <v>4</v>
      </c>
      <c r="D38" s="46">
        <v>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1</v>
      </c>
      <c r="K38" s="46">
        <v>0</v>
      </c>
      <c r="L38" s="47">
        <v>0</v>
      </c>
      <c r="M38" s="46"/>
      <c r="N38" s="39"/>
    </row>
    <row r="39" spans="2:24">
      <c r="B39" s="45" t="s">
        <v>58</v>
      </c>
      <c r="C39" s="46">
        <f t="shared" si="1"/>
        <v>11</v>
      </c>
      <c r="D39" s="46">
        <v>7</v>
      </c>
      <c r="E39" s="46">
        <v>0</v>
      </c>
      <c r="F39" s="46">
        <v>1</v>
      </c>
      <c r="G39" s="46">
        <v>0</v>
      </c>
      <c r="H39" s="46">
        <v>0</v>
      </c>
      <c r="I39" s="46">
        <v>0</v>
      </c>
      <c r="J39" s="46">
        <v>3</v>
      </c>
      <c r="K39" s="46">
        <v>0</v>
      </c>
      <c r="L39" s="47">
        <v>0</v>
      </c>
      <c r="M39" s="46"/>
      <c r="N39" s="39"/>
    </row>
    <row r="40" spans="2:24">
      <c r="B40" s="45" t="s">
        <v>142</v>
      </c>
      <c r="C40" s="46">
        <f t="shared" si="1"/>
        <v>171</v>
      </c>
      <c r="D40" s="46">
        <v>98</v>
      </c>
      <c r="E40" s="46">
        <v>6</v>
      </c>
      <c r="F40" s="46">
        <v>2</v>
      </c>
      <c r="G40" s="46">
        <v>5</v>
      </c>
      <c r="H40" s="46">
        <v>4</v>
      </c>
      <c r="I40" s="46">
        <v>6</v>
      </c>
      <c r="J40" s="46">
        <v>29</v>
      </c>
      <c r="K40" s="46">
        <v>13</v>
      </c>
      <c r="L40" s="47">
        <v>8</v>
      </c>
      <c r="M40" s="46"/>
      <c r="N40" s="39"/>
    </row>
    <row r="41" spans="2:24">
      <c r="B41" s="45" t="s">
        <v>143</v>
      </c>
      <c r="C41" s="46">
        <f t="shared" si="1"/>
        <v>2</v>
      </c>
      <c r="D41" s="46">
        <v>0</v>
      </c>
      <c r="E41" s="46">
        <v>1</v>
      </c>
      <c r="F41" s="46">
        <v>0</v>
      </c>
      <c r="G41" s="46">
        <v>1</v>
      </c>
      <c r="H41" s="46">
        <v>0</v>
      </c>
      <c r="I41" s="46">
        <v>0</v>
      </c>
      <c r="J41" s="46">
        <v>0</v>
      </c>
      <c r="K41" s="46">
        <v>0</v>
      </c>
      <c r="L41" s="47">
        <v>0</v>
      </c>
      <c r="M41" s="46"/>
      <c r="N41" s="618" t="s">
        <v>59</v>
      </c>
      <c r="O41" s="618"/>
      <c r="P41" s="618"/>
      <c r="Q41" s="618"/>
      <c r="R41" s="618"/>
      <c r="S41" s="618"/>
      <c r="T41" s="618"/>
      <c r="U41" s="618"/>
      <c r="V41" s="618"/>
      <c r="W41" s="618"/>
      <c r="X41" s="618"/>
    </row>
    <row r="42" spans="2:24">
      <c r="B42" s="45" t="s">
        <v>21</v>
      </c>
      <c r="C42" s="46">
        <f t="shared" si="1"/>
        <v>215</v>
      </c>
      <c r="D42" s="46">
        <v>106</v>
      </c>
      <c r="E42" s="46">
        <v>11</v>
      </c>
      <c r="F42" s="46">
        <v>4</v>
      </c>
      <c r="G42" s="46">
        <v>10</v>
      </c>
      <c r="H42" s="46">
        <v>4</v>
      </c>
      <c r="I42" s="46">
        <v>8</v>
      </c>
      <c r="J42" s="46">
        <v>46</v>
      </c>
      <c r="K42" s="46">
        <v>16</v>
      </c>
      <c r="L42" s="47">
        <v>10</v>
      </c>
      <c r="M42" s="46"/>
      <c r="N42" s="39"/>
    </row>
    <row r="43" spans="2:24" ht="24">
      <c r="B43" s="45" t="s">
        <v>61</v>
      </c>
      <c r="C43" s="46">
        <f t="shared" si="1"/>
        <v>39</v>
      </c>
      <c r="D43" s="46">
        <v>25</v>
      </c>
      <c r="E43" s="46">
        <v>0</v>
      </c>
      <c r="F43" s="46">
        <v>1</v>
      </c>
      <c r="G43" s="46">
        <v>2</v>
      </c>
      <c r="H43" s="46">
        <v>1</v>
      </c>
      <c r="I43" s="46">
        <v>1</v>
      </c>
      <c r="J43" s="46">
        <v>8</v>
      </c>
      <c r="K43" s="46">
        <v>0</v>
      </c>
      <c r="L43" s="47">
        <v>1</v>
      </c>
      <c r="M43" s="46"/>
      <c r="N43" s="39"/>
    </row>
    <row r="44" spans="2:24" ht="24">
      <c r="B44" s="45" t="s">
        <v>62</v>
      </c>
      <c r="C44" s="46">
        <f t="shared" si="1"/>
        <v>28</v>
      </c>
      <c r="D44" s="46">
        <v>14</v>
      </c>
      <c r="E44" s="46">
        <v>0</v>
      </c>
      <c r="F44" s="46">
        <v>0</v>
      </c>
      <c r="G44" s="46">
        <v>2</v>
      </c>
      <c r="H44" s="46">
        <v>0</v>
      </c>
      <c r="I44" s="46">
        <v>1</v>
      </c>
      <c r="J44" s="46">
        <v>9</v>
      </c>
      <c r="K44" s="46">
        <v>0</v>
      </c>
      <c r="L44" s="47">
        <v>2</v>
      </c>
      <c r="M44" s="46"/>
      <c r="N44" s="39"/>
    </row>
    <row r="45" spans="2:24">
      <c r="B45" s="45" t="s">
        <v>63</v>
      </c>
      <c r="C45" s="46">
        <f t="shared" si="1"/>
        <v>187</v>
      </c>
      <c r="D45" s="46">
        <v>37</v>
      </c>
      <c r="E45" s="46">
        <v>2</v>
      </c>
      <c r="F45" s="46">
        <v>1</v>
      </c>
      <c r="G45" s="46">
        <v>2</v>
      </c>
      <c r="H45" s="46">
        <v>2</v>
      </c>
      <c r="I45" s="46">
        <v>4</v>
      </c>
      <c r="J45" s="46">
        <v>128</v>
      </c>
      <c r="K45" s="46">
        <v>1</v>
      </c>
      <c r="L45" s="47">
        <v>10</v>
      </c>
      <c r="M45" s="46"/>
      <c r="N45" s="39"/>
    </row>
    <row r="46" spans="2:24">
      <c r="B46" s="45" t="s">
        <v>64</v>
      </c>
      <c r="C46" s="46">
        <f t="shared" si="1"/>
        <v>189</v>
      </c>
      <c r="D46" s="46">
        <v>131</v>
      </c>
      <c r="E46" s="46">
        <v>1</v>
      </c>
      <c r="F46" s="46">
        <v>0</v>
      </c>
      <c r="G46" s="46">
        <v>3</v>
      </c>
      <c r="H46" s="46">
        <v>5</v>
      </c>
      <c r="I46" s="46">
        <v>5</v>
      </c>
      <c r="J46" s="46">
        <v>41</v>
      </c>
      <c r="K46" s="46">
        <v>2</v>
      </c>
      <c r="L46" s="47">
        <v>1</v>
      </c>
      <c r="M46" s="46"/>
      <c r="N46" s="39"/>
    </row>
    <row r="47" spans="2:24" ht="24">
      <c r="B47" s="45" t="s">
        <v>144</v>
      </c>
      <c r="C47" s="46">
        <f t="shared" si="1"/>
        <v>6</v>
      </c>
      <c r="D47" s="46">
        <v>4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7">
        <v>2</v>
      </c>
      <c r="M47" s="46"/>
      <c r="N47" s="39"/>
    </row>
    <row r="48" spans="2:24">
      <c r="B48" s="45" t="s">
        <v>66</v>
      </c>
      <c r="C48" s="46">
        <f t="shared" si="1"/>
        <v>19</v>
      </c>
      <c r="D48" s="46">
        <v>17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1</v>
      </c>
      <c r="K48" s="46">
        <v>0</v>
      </c>
      <c r="L48" s="47">
        <v>1</v>
      </c>
      <c r="M48" s="46"/>
      <c r="N48" s="39"/>
    </row>
    <row r="49" spans="2:14">
      <c r="B49" s="45" t="s">
        <v>67</v>
      </c>
      <c r="C49" s="46">
        <f t="shared" si="1"/>
        <v>11</v>
      </c>
      <c r="D49" s="46">
        <v>7</v>
      </c>
      <c r="E49" s="46">
        <v>0</v>
      </c>
      <c r="F49" s="46">
        <v>0</v>
      </c>
      <c r="G49" s="46">
        <v>0</v>
      </c>
      <c r="H49" s="46">
        <v>0</v>
      </c>
      <c r="I49" s="46">
        <v>1</v>
      </c>
      <c r="J49" s="46">
        <v>1</v>
      </c>
      <c r="K49" s="46">
        <v>0</v>
      </c>
      <c r="L49" s="47">
        <v>2</v>
      </c>
      <c r="M49" s="46"/>
      <c r="N49" s="39"/>
    </row>
    <row r="50" spans="2:14">
      <c r="B50" s="45" t="s">
        <v>68</v>
      </c>
      <c r="C50" s="46">
        <f t="shared" si="1"/>
        <v>48</v>
      </c>
      <c r="D50" s="46">
        <v>29</v>
      </c>
      <c r="E50" s="46">
        <v>0</v>
      </c>
      <c r="F50" s="46">
        <v>0</v>
      </c>
      <c r="G50" s="46">
        <v>1</v>
      </c>
      <c r="H50" s="46">
        <v>0</v>
      </c>
      <c r="I50" s="46">
        <v>3</v>
      </c>
      <c r="J50" s="46">
        <v>10</v>
      </c>
      <c r="K50" s="46">
        <v>4</v>
      </c>
      <c r="L50" s="47">
        <v>1</v>
      </c>
      <c r="M50" s="46"/>
      <c r="N50" s="39"/>
    </row>
    <row r="51" spans="2:14">
      <c r="B51" s="45" t="s">
        <v>69</v>
      </c>
      <c r="C51" s="46">
        <f t="shared" si="1"/>
        <v>11</v>
      </c>
      <c r="D51" s="46">
        <v>5</v>
      </c>
      <c r="E51" s="46">
        <v>0</v>
      </c>
      <c r="F51" s="46">
        <v>1</v>
      </c>
      <c r="G51" s="46">
        <v>0</v>
      </c>
      <c r="H51" s="46">
        <v>0</v>
      </c>
      <c r="I51" s="46">
        <v>2</v>
      </c>
      <c r="J51" s="46">
        <v>1</v>
      </c>
      <c r="K51" s="46">
        <v>2</v>
      </c>
      <c r="L51" s="47">
        <v>0</v>
      </c>
      <c r="M51" s="46"/>
      <c r="N51" s="39"/>
    </row>
    <row r="52" spans="2:14">
      <c r="B52" s="45" t="s">
        <v>70</v>
      </c>
      <c r="C52" s="46">
        <f t="shared" si="1"/>
        <v>74</v>
      </c>
      <c r="D52" s="46">
        <v>43</v>
      </c>
      <c r="E52" s="46">
        <v>2</v>
      </c>
      <c r="F52" s="46">
        <v>0</v>
      </c>
      <c r="G52" s="46">
        <v>1</v>
      </c>
      <c r="H52" s="46">
        <v>0</v>
      </c>
      <c r="I52" s="46">
        <v>2</v>
      </c>
      <c r="J52" s="46">
        <v>24</v>
      </c>
      <c r="K52" s="46">
        <v>0</v>
      </c>
      <c r="L52" s="47">
        <v>2</v>
      </c>
      <c r="M52" s="46"/>
      <c r="N52" s="39"/>
    </row>
    <row r="53" spans="2:14">
      <c r="B53" s="45" t="s">
        <v>145</v>
      </c>
      <c r="C53" s="46">
        <f t="shared" si="1"/>
        <v>1</v>
      </c>
      <c r="D53" s="46">
        <v>1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7">
        <v>0</v>
      </c>
      <c r="M53" s="46"/>
      <c r="N53" s="39"/>
    </row>
    <row r="54" spans="2:14" ht="24">
      <c r="B54" s="45" t="s">
        <v>71</v>
      </c>
      <c r="C54" s="46">
        <f t="shared" si="1"/>
        <v>31</v>
      </c>
      <c r="D54" s="46">
        <v>18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13</v>
      </c>
      <c r="K54" s="46">
        <v>0</v>
      </c>
      <c r="L54" s="47">
        <v>0</v>
      </c>
      <c r="M54" s="46"/>
      <c r="N54" s="39"/>
    </row>
    <row r="55" spans="2:14">
      <c r="B55" s="45" t="s">
        <v>72</v>
      </c>
      <c r="C55" s="46">
        <f t="shared" si="1"/>
        <v>10</v>
      </c>
      <c r="D55" s="46">
        <v>6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4</v>
      </c>
      <c r="K55" s="46">
        <v>0</v>
      </c>
      <c r="L55" s="47">
        <v>0</v>
      </c>
      <c r="M55" s="46"/>
      <c r="N55" s="39"/>
    </row>
    <row r="56" spans="2:14">
      <c r="B56" s="45" t="s">
        <v>146</v>
      </c>
      <c r="C56" s="46">
        <f t="shared" si="1"/>
        <v>5</v>
      </c>
      <c r="D56" s="46">
        <v>2</v>
      </c>
      <c r="E56" s="46">
        <v>0</v>
      </c>
      <c r="F56" s="46">
        <v>0</v>
      </c>
      <c r="G56" s="46">
        <v>0</v>
      </c>
      <c r="H56" s="46">
        <v>0</v>
      </c>
      <c r="I56" s="46">
        <v>1</v>
      </c>
      <c r="J56" s="46">
        <v>2</v>
      </c>
      <c r="K56" s="46">
        <v>0</v>
      </c>
      <c r="L56" s="47">
        <v>0</v>
      </c>
      <c r="M56" s="46"/>
      <c r="N56" s="39"/>
    </row>
    <row r="57" spans="2:14" ht="24">
      <c r="B57" s="45" t="s">
        <v>73</v>
      </c>
      <c r="C57" s="46">
        <f t="shared" si="1"/>
        <v>55</v>
      </c>
      <c r="D57" s="46">
        <v>33</v>
      </c>
      <c r="E57" s="46">
        <v>1</v>
      </c>
      <c r="F57" s="46">
        <v>1</v>
      </c>
      <c r="G57" s="46">
        <v>1</v>
      </c>
      <c r="H57" s="46">
        <v>1</v>
      </c>
      <c r="I57" s="46">
        <v>4</v>
      </c>
      <c r="J57" s="46">
        <v>10</v>
      </c>
      <c r="K57" s="46">
        <v>1</v>
      </c>
      <c r="L57" s="47">
        <v>3</v>
      </c>
      <c r="M57" s="46"/>
      <c r="N57" s="39"/>
    </row>
    <row r="58" spans="2:14" ht="24">
      <c r="B58" s="45" t="s">
        <v>74</v>
      </c>
      <c r="C58" s="46">
        <f t="shared" si="1"/>
        <v>196</v>
      </c>
      <c r="D58" s="46">
        <v>56</v>
      </c>
      <c r="E58" s="46">
        <v>8</v>
      </c>
      <c r="F58" s="46">
        <v>10</v>
      </c>
      <c r="G58" s="46">
        <v>11</v>
      </c>
      <c r="H58" s="46">
        <v>62</v>
      </c>
      <c r="I58" s="46">
        <v>15</v>
      </c>
      <c r="J58" s="46">
        <v>18</v>
      </c>
      <c r="K58" s="46">
        <v>13</v>
      </c>
      <c r="L58" s="47">
        <v>3</v>
      </c>
      <c r="M58" s="46"/>
      <c r="N58" s="39"/>
    </row>
    <row r="59" spans="2:14">
      <c r="B59" s="45" t="s">
        <v>25</v>
      </c>
      <c r="C59" s="46">
        <f t="shared" si="1"/>
        <v>485</v>
      </c>
      <c r="D59" s="46">
        <v>158</v>
      </c>
      <c r="E59" s="46">
        <v>6</v>
      </c>
      <c r="F59" s="46">
        <v>9</v>
      </c>
      <c r="G59" s="46">
        <v>181</v>
      </c>
      <c r="H59" s="46">
        <v>63</v>
      </c>
      <c r="I59" s="46">
        <v>11</v>
      </c>
      <c r="J59" s="46">
        <v>39</v>
      </c>
      <c r="K59" s="46">
        <v>13</v>
      </c>
      <c r="L59" s="47">
        <v>5</v>
      </c>
      <c r="M59" s="46"/>
      <c r="N59" s="39"/>
    </row>
    <row r="60" spans="2:14">
      <c r="B60" s="45" t="s">
        <v>75</v>
      </c>
      <c r="C60" s="46">
        <f t="shared" si="1"/>
        <v>343</v>
      </c>
      <c r="D60" s="46">
        <v>248</v>
      </c>
      <c r="E60" s="46">
        <v>11</v>
      </c>
      <c r="F60" s="46">
        <v>4</v>
      </c>
      <c r="G60" s="46">
        <v>12</v>
      </c>
      <c r="H60" s="46">
        <v>8</v>
      </c>
      <c r="I60" s="46">
        <v>7</v>
      </c>
      <c r="J60" s="46">
        <v>40</v>
      </c>
      <c r="K60" s="46">
        <v>8</v>
      </c>
      <c r="L60" s="47">
        <v>5</v>
      </c>
      <c r="M60" s="46"/>
      <c r="N60" s="39"/>
    </row>
    <row r="61" spans="2:14">
      <c r="B61" s="45" t="s">
        <v>76</v>
      </c>
      <c r="C61" s="46">
        <f t="shared" si="1"/>
        <v>7</v>
      </c>
      <c r="D61" s="46">
        <v>6</v>
      </c>
      <c r="E61" s="46">
        <v>1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7">
        <v>0</v>
      </c>
      <c r="M61" s="46"/>
      <c r="N61" s="39"/>
    </row>
    <row r="62" spans="2:14">
      <c r="B62" s="45" t="s">
        <v>77</v>
      </c>
      <c r="C62" s="46">
        <f t="shared" si="1"/>
        <v>102</v>
      </c>
      <c r="D62" s="46">
        <v>26</v>
      </c>
      <c r="E62" s="46">
        <v>3</v>
      </c>
      <c r="F62" s="46">
        <v>2</v>
      </c>
      <c r="G62" s="46">
        <v>59</v>
      </c>
      <c r="H62" s="46">
        <v>5</v>
      </c>
      <c r="I62" s="46">
        <v>1</v>
      </c>
      <c r="J62" s="46">
        <v>3</v>
      </c>
      <c r="K62" s="46">
        <v>1</v>
      </c>
      <c r="L62" s="47">
        <v>2</v>
      </c>
      <c r="M62" s="46"/>
      <c r="N62" s="39"/>
    </row>
    <row r="63" spans="2:14">
      <c r="B63" s="45" t="s">
        <v>147</v>
      </c>
      <c r="C63" s="46">
        <f t="shared" si="1"/>
        <v>12</v>
      </c>
      <c r="D63" s="46">
        <v>6</v>
      </c>
      <c r="E63" s="46">
        <v>0</v>
      </c>
      <c r="F63" s="46">
        <v>0</v>
      </c>
      <c r="G63" s="46">
        <v>0</v>
      </c>
      <c r="H63" s="46">
        <v>0</v>
      </c>
      <c r="I63" s="46">
        <v>1</v>
      </c>
      <c r="J63" s="46">
        <v>5</v>
      </c>
      <c r="K63" s="46">
        <v>0</v>
      </c>
      <c r="L63" s="47">
        <v>0</v>
      </c>
      <c r="M63" s="46"/>
      <c r="N63" s="39"/>
    </row>
    <row r="64" spans="2:14">
      <c r="B64" s="45" t="s">
        <v>148</v>
      </c>
      <c r="C64" s="46">
        <f t="shared" si="1"/>
        <v>19</v>
      </c>
      <c r="D64" s="46">
        <v>9</v>
      </c>
      <c r="E64" s="46">
        <v>3</v>
      </c>
      <c r="F64" s="46">
        <v>2</v>
      </c>
      <c r="G64" s="46">
        <v>0</v>
      </c>
      <c r="H64" s="46">
        <v>0</v>
      </c>
      <c r="I64" s="46">
        <v>2</v>
      </c>
      <c r="J64" s="46">
        <v>2</v>
      </c>
      <c r="K64" s="46">
        <v>0</v>
      </c>
      <c r="L64" s="47">
        <v>1</v>
      </c>
      <c r="M64" s="46"/>
      <c r="N64" s="39"/>
    </row>
    <row r="65" spans="2:15">
      <c r="B65" s="45" t="s">
        <v>35</v>
      </c>
      <c r="C65" s="46">
        <f t="shared" si="1"/>
        <v>1739</v>
      </c>
      <c r="D65" s="46">
        <v>690</v>
      </c>
      <c r="E65" s="46">
        <v>43</v>
      </c>
      <c r="F65" s="46">
        <v>49</v>
      </c>
      <c r="G65" s="46">
        <v>324</v>
      </c>
      <c r="H65" s="46">
        <v>311</v>
      </c>
      <c r="I65" s="46">
        <v>38</v>
      </c>
      <c r="J65" s="46">
        <v>169</v>
      </c>
      <c r="K65" s="46">
        <v>61</v>
      </c>
      <c r="L65" s="47">
        <v>54</v>
      </c>
      <c r="M65" s="46"/>
      <c r="N65" s="39"/>
    </row>
    <row r="66" spans="2:15">
      <c r="B66" s="45" t="s">
        <v>80</v>
      </c>
      <c r="C66" s="46">
        <f t="shared" si="1"/>
        <v>256</v>
      </c>
      <c r="D66" s="46">
        <v>74</v>
      </c>
      <c r="E66" s="46">
        <v>5</v>
      </c>
      <c r="F66" s="46">
        <v>7</v>
      </c>
      <c r="G66" s="46">
        <v>71</v>
      </c>
      <c r="H66" s="46">
        <v>59</v>
      </c>
      <c r="I66" s="46">
        <v>4</v>
      </c>
      <c r="J66" s="46">
        <v>27</v>
      </c>
      <c r="K66" s="46">
        <v>5</v>
      </c>
      <c r="L66" s="47">
        <v>4</v>
      </c>
      <c r="M66" s="46"/>
      <c r="N66" s="39"/>
    </row>
    <row r="67" spans="2:15">
      <c r="B67" s="45" t="s">
        <v>27</v>
      </c>
      <c r="C67" s="46">
        <f t="shared" si="1"/>
        <v>745</v>
      </c>
      <c r="D67" s="46">
        <v>293</v>
      </c>
      <c r="E67" s="46">
        <v>25</v>
      </c>
      <c r="F67" s="46">
        <v>21</v>
      </c>
      <c r="G67" s="46">
        <v>153</v>
      </c>
      <c r="H67" s="46">
        <v>126</v>
      </c>
      <c r="I67" s="46">
        <v>24</v>
      </c>
      <c r="J67" s="46">
        <v>56</v>
      </c>
      <c r="K67" s="46">
        <v>28</v>
      </c>
      <c r="L67" s="47">
        <v>19</v>
      </c>
      <c r="M67" s="46"/>
      <c r="N67" s="39"/>
    </row>
    <row r="68" spans="2:15">
      <c r="B68" s="45" t="s">
        <v>23</v>
      </c>
      <c r="C68" s="46">
        <f t="shared" si="1"/>
        <v>362</v>
      </c>
      <c r="D68" s="46">
        <v>216</v>
      </c>
      <c r="E68" s="46">
        <v>19</v>
      </c>
      <c r="F68" s="46">
        <v>9</v>
      </c>
      <c r="G68" s="46">
        <v>19</v>
      </c>
      <c r="H68" s="46">
        <v>3</v>
      </c>
      <c r="I68" s="46">
        <v>16</v>
      </c>
      <c r="J68" s="46">
        <v>48</v>
      </c>
      <c r="K68" s="46">
        <v>22</v>
      </c>
      <c r="L68" s="47">
        <v>10</v>
      </c>
      <c r="M68" s="46"/>
      <c r="N68" s="39"/>
    </row>
    <row r="69" spans="2:15">
      <c r="B69" s="45" t="s">
        <v>31</v>
      </c>
      <c r="C69" s="46">
        <f t="shared" si="1"/>
        <v>1819</v>
      </c>
      <c r="D69" s="46">
        <v>838</v>
      </c>
      <c r="E69" s="46">
        <v>40</v>
      </c>
      <c r="F69" s="46">
        <v>24</v>
      </c>
      <c r="G69" s="46">
        <v>179</v>
      </c>
      <c r="H69" s="46">
        <v>352</v>
      </c>
      <c r="I69" s="46">
        <v>45</v>
      </c>
      <c r="J69" s="46">
        <v>230</v>
      </c>
      <c r="K69" s="46">
        <v>65</v>
      </c>
      <c r="L69" s="47">
        <v>46</v>
      </c>
      <c r="M69" s="46"/>
      <c r="N69" s="39"/>
    </row>
    <row r="70" spans="2:15">
      <c r="B70" s="45" t="s">
        <v>149</v>
      </c>
      <c r="C70" s="46">
        <f t="shared" si="1"/>
        <v>1</v>
      </c>
      <c r="D70" s="46">
        <v>1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7">
        <v>0</v>
      </c>
      <c r="M70" s="46"/>
      <c r="N70" s="39"/>
    </row>
    <row r="71" spans="2:15" ht="15.75" thickBot="1">
      <c r="B71" s="50" t="s">
        <v>81</v>
      </c>
      <c r="C71" s="51">
        <f t="shared" ref="C71" si="2">+SUM(D71:L71)</f>
        <v>825.33333333334997</v>
      </c>
      <c r="D71" s="51">
        <v>384.99999999999272</v>
      </c>
      <c r="E71" s="51">
        <v>10.333333333333314</v>
      </c>
      <c r="F71" s="51">
        <v>3.6666666666667993</v>
      </c>
      <c r="G71" s="51">
        <v>18.166666666670153</v>
      </c>
      <c r="H71" s="51">
        <v>1.1666666666665151</v>
      </c>
      <c r="I71" s="51">
        <v>43</v>
      </c>
      <c r="J71" s="51">
        <v>318.00000000002001</v>
      </c>
      <c r="K71" s="51">
        <v>7.0000000000004547</v>
      </c>
      <c r="L71" s="52">
        <v>39</v>
      </c>
      <c r="M71" s="46"/>
      <c r="O71" s="141"/>
    </row>
    <row r="72" spans="2:15" ht="8.25" customHeight="1">
      <c r="O72" s="141"/>
    </row>
    <row r="73" spans="2:15" ht="19.5" customHeight="1">
      <c r="B73" s="618" t="s">
        <v>82</v>
      </c>
      <c r="C73" s="618"/>
      <c r="D73" s="618"/>
      <c r="E73" s="618"/>
      <c r="F73" s="618"/>
      <c r="G73" s="618"/>
      <c r="H73" s="618"/>
      <c r="I73" s="618"/>
      <c r="J73" s="618"/>
      <c r="K73" s="618"/>
      <c r="L73" s="618"/>
      <c r="M73" s="54"/>
      <c r="O73" s="141"/>
    </row>
    <row r="74" spans="2:15">
      <c r="B74" s="618" t="s">
        <v>59</v>
      </c>
      <c r="C74" s="618"/>
      <c r="D74" s="618"/>
      <c r="E74" s="618"/>
      <c r="F74" s="618"/>
      <c r="G74" s="618"/>
      <c r="H74" s="618"/>
      <c r="I74" s="618"/>
      <c r="J74" s="618"/>
      <c r="K74" s="618"/>
      <c r="L74" s="618"/>
      <c r="O74" s="141"/>
    </row>
    <row r="75" spans="2:15">
      <c r="O75" s="141"/>
    </row>
    <row r="76" spans="2:15">
      <c r="O76" s="141"/>
    </row>
    <row r="77" spans="2:15">
      <c r="O77" s="141"/>
    </row>
    <row r="79" spans="2:15">
      <c r="B79"/>
      <c r="N79" s="142"/>
    </row>
    <row r="80" spans="2:15">
      <c r="B80"/>
      <c r="N80" s="142"/>
    </row>
    <row r="81" spans="2:14">
      <c r="B81"/>
      <c r="N81" s="142"/>
    </row>
    <row r="82" spans="2:14">
      <c r="B82"/>
      <c r="N82" s="142"/>
    </row>
    <row r="83" spans="2:14">
      <c r="B83"/>
      <c r="N83" s="142"/>
    </row>
    <row r="84" spans="2:14">
      <c r="B84"/>
      <c r="N84" s="142"/>
    </row>
    <row r="85" spans="2:14">
      <c r="B85"/>
      <c r="N85" s="142"/>
    </row>
    <row r="86" spans="2:14">
      <c r="B86"/>
      <c r="N86" s="142"/>
    </row>
    <row r="87" spans="2:14">
      <c r="B87"/>
      <c r="N87" s="142"/>
    </row>
    <row r="88" spans="2:14">
      <c r="B88"/>
      <c r="N88" s="142"/>
    </row>
    <row r="89" spans="2:14">
      <c r="B89"/>
      <c r="N89" s="142"/>
    </row>
    <row r="90" spans="2:14">
      <c r="B90"/>
      <c r="N90" s="142"/>
    </row>
    <row r="91" spans="2:14">
      <c r="B91"/>
      <c r="N91" s="142"/>
    </row>
    <row r="92" spans="2:14">
      <c r="B92"/>
      <c r="N92" s="142"/>
    </row>
    <row r="93" spans="2:14">
      <c r="B93"/>
      <c r="N93" s="142"/>
    </row>
    <row r="94" spans="2:14">
      <c r="B94"/>
      <c r="N94" s="142"/>
    </row>
    <row r="95" spans="2:14">
      <c r="B95"/>
      <c r="N95" s="142"/>
    </row>
    <row r="96" spans="2:14">
      <c r="B96"/>
      <c r="N96" s="142"/>
    </row>
    <row r="97" spans="2:14">
      <c r="B97"/>
      <c r="N97" s="142"/>
    </row>
    <row r="98" spans="2:14">
      <c r="B98"/>
      <c r="N98" s="142"/>
    </row>
    <row r="99" spans="2:14">
      <c r="B99"/>
      <c r="N99" s="142"/>
    </row>
    <row r="100" spans="2:14">
      <c r="B100"/>
      <c r="N100" s="142"/>
    </row>
    <row r="101" spans="2:14">
      <c r="B101"/>
      <c r="N101" s="142"/>
    </row>
    <row r="102" spans="2:14">
      <c r="B102"/>
      <c r="N102" s="142"/>
    </row>
    <row r="103" spans="2:14">
      <c r="B103"/>
      <c r="N103" s="142"/>
    </row>
    <row r="104" spans="2:14">
      <c r="B104"/>
      <c r="N104" s="142"/>
    </row>
    <row r="105" spans="2:14">
      <c r="B105"/>
      <c r="N105" s="142"/>
    </row>
    <row r="106" spans="2:14">
      <c r="B106"/>
      <c r="N106" s="142"/>
    </row>
    <row r="107" spans="2:14">
      <c r="B107"/>
      <c r="N107" s="142"/>
    </row>
    <row r="108" spans="2:14">
      <c r="B108"/>
      <c r="N108" s="142"/>
    </row>
    <row r="109" spans="2:14">
      <c r="B109"/>
      <c r="N109" s="142"/>
    </row>
    <row r="110" spans="2:14">
      <c r="B110"/>
      <c r="N110" s="142"/>
    </row>
    <row r="111" spans="2:14">
      <c r="B111"/>
      <c r="N111" s="142"/>
    </row>
    <row r="112" spans="2:14">
      <c r="B112"/>
      <c r="N112" s="142"/>
    </row>
    <row r="113" spans="2:14">
      <c r="B113"/>
      <c r="N113" s="142"/>
    </row>
    <row r="114" spans="2:14">
      <c r="B114"/>
      <c r="N114" s="142"/>
    </row>
    <row r="115" spans="2:14">
      <c r="B115"/>
      <c r="N115" s="142"/>
    </row>
    <row r="116" spans="2:14">
      <c r="B116"/>
      <c r="N116" s="142"/>
    </row>
    <row r="117" spans="2:14">
      <c r="B117"/>
      <c r="N117" s="142"/>
    </row>
    <row r="118" spans="2:14">
      <c r="B118"/>
      <c r="N118" s="142"/>
    </row>
    <row r="119" spans="2:14">
      <c r="B119"/>
      <c r="N119" s="142"/>
    </row>
    <row r="120" spans="2:14">
      <c r="B120"/>
      <c r="N120" s="142"/>
    </row>
    <row r="121" spans="2:14">
      <c r="B121"/>
      <c r="N121" s="142"/>
    </row>
    <row r="122" spans="2:14">
      <c r="B122"/>
      <c r="N122" s="142"/>
    </row>
    <row r="123" spans="2:14">
      <c r="B123"/>
      <c r="N123" s="142"/>
    </row>
    <row r="124" spans="2:14">
      <c r="B124"/>
      <c r="N124" s="142"/>
    </row>
    <row r="125" spans="2:14">
      <c r="B125"/>
      <c r="N125" s="142"/>
    </row>
    <row r="126" spans="2:14">
      <c r="B126"/>
      <c r="N126" s="142"/>
    </row>
    <row r="127" spans="2:14">
      <c r="B127"/>
      <c r="N127" s="142"/>
    </row>
    <row r="128" spans="2:14">
      <c r="B128"/>
      <c r="N128" s="142"/>
    </row>
    <row r="129" spans="2:14">
      <c r="B129"/>
      <c r="N129" s="142"/>
    </row>
    <row r="130" spans="2:14">
      <c r="B130"/>
      <c r="N130" s="142"/>
    </row>
    <row r="131" spans="2:14">
      <c r="B131"/>
      <c r="N131" s="142"/>
    </row>
    <row r="132" spans="2:14">
      <c r="B132"/>
      <c r="N132" s="142"/>
    </row>
    <row r="133" spans="2:14">
      <c r="B133"/>
      <c r="N133" s="142"/>
    </row>
  </sheetData>
  <mergeCells count="8">
    <mergeCell ref="N41:X41"/>
    <mergeCell ref="B73:L73"/>
    <mergeCell ref="B74:L74"/>
    <mergeCell ref="B1:L1"/>
    <mergeCell ref="B2:L2"/>
    <mergeCell ref="B4:B5"/>
    <mergeCell ref="C4:C5"/>
    <mergeCell ref="D4:L4"/>
  </mergeCells>
  <pageMargins left="0.7" right="0.7" top="0.75" bottom="0.75" header="0.3" footer="0.3"/>
  <pageSetup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>
  <dimension ref="B1:L84"/>
  <sheetViews>
    <sheetView showGridLines="0" topLeftCell="A5" workbookViewId="0">
      <selection activeCell="L30" sqref="L30"/>
    </sheetView>
  </sheetViews>
  <sheetFormatPr baseColWidth="10" defaultRowHeight="15"/>
  <cols>
    <col min="2" max="2" width="17.85546875" style="53" customWidth="1"/>
    <col min="3" max="3" width="13" style="53" customWidth="1"/>
    <col min="4" max="6" width="13.5703125" customWidth="1"/>
    <col min="12" max="12" width="10" customWidth="1"/>
    <col min="13" max="13" width="14" customWidth="1"/>
  </cols>
  <sheetData>
    <row r="1" spans="2:11">
      <c r="B1" s="615" t="s">
        <v>468</v>
      </c>
      <c r="C1" s="615"/>
      <c r="D1" s="615"/>
      <c r="E1" s="615"/>
      <c r="F1" s="615"/>
      <c r="G1" s="615"/>
      <c r="H1" s="615"/>
      <c r="I1" s="615"/>
      <c r="J1" s="615"/>
      <c r="K1" s="615"/>
    </row>
    <row r="2" spans="2:11">
      <c r="B2" s="619" t="s">
        <v>344</v>
      </c>
      <c r="C2" s="619"/>
      <c r="D2" s="619"/>
      <c r="E2" s="619"/>
      <c r="F2" s="619"/>
      <c r="G2" s="619"/>
      <c r="H2" s="619"/>
      <c r="I2" s="619"/>
      <c r="J2" s="619"/>
      <c r="K2" s="619"/>
    </row>
    <row r="3" spans="2:11" ht="15.75" thickBot="1">
      <c r="B3" s="634"/>
      <c r="C3" s="634"/>
      <c r="D3" s="634"/>
      <c r="E3" s="634"/>
      <c r="F3" s="634"/>
      <c r="G3" s="634"/>
      <c r="H3" s="102"/>
    </row>
    <row r="4" spans="2:11" ht="15.75" thickBot="1">
      <c r="B4" s="780" t="s">
        <v>89</v>
      </c>
      <c r="C4" s="782" t="s">
        <v>9</v>
      </c>
      <c r="D4" s="784" t="s">
        <v>6</v>
      </c>
      <c r="E4" s="785"/>
      <c r="F4" s="785"/>
      <c r="G4" s="785"/>
      <c r="H4" s="785"/>
      <c r="I4" s="785"/>
      <c r="J4" s="785"/>
      <c r="K4" s="786"/>
    </row>
    <row r="5" spans="2:11" ht="24.75" thickBot="1">
      <c r="B5" s="781"/>
      <c r="C5" s="783"/>
      <c r="D5" s="414" t="s">
        <v>304</v>
      </c>
      <c r="E5" s="368" t="s">
        <v>338</v>
      </c>
      <c r="F5" s="368" t="s">
        <v>333</v>
      </c>
      <c r="G5" s="368" t="s">
        <v>337</v>
      </c>
      <c r="H5" s="368" t="s">
        <v>334</v>
      </c>
      <c r="I5" s="368" t="s">
        <v>335</v>
      </c>
      <c r="J5" s="368" t="s">
        <v>336</v>
      </c>
      <c r="K5" s="415" t="s">
        <v>339</v>
      </c>
    </row>
    <row r="6" spans="2:11" ht="16.5" customHeight="1">
      <c r="B6" s="67" t="s">
        <v>9</v>
      </c>
      <c r="C6" s="103">
        <f t="shared" ref="C6:C17" si="0">+SUM(D6:K6)</f>
        <v>23297</v>
      </c>
      <c r="D6" s="103">
        <f t="shared" ref="D6:K6" si="1">+SUM(D7:D17)</f>
        <v>10260</v>
      </c>
      <c r="E6" s="103">
        <f t="shared" si="1"/>
        <v>542</v>
      </c>
      <c r="F6" s="103">
        <f t="shared" si="1"/>
        <v>5430</v>
      </c>
      <c r="G6" s="103">
        <f t="shared" si="1"/>
        <v>683</v>
      </c>
      <c r="H6" s="103">
        <f t="shared" si="1"/>
        <v>3503</v>
      </c>
      <c r="I6" s="103">
        <f t="shared" si="1"/>
        <v>1616</v>
      </c>
      <c r="J6" s="103">
        <f t="shared" si="1"/>
        <v>1150</v>
      </c>
      <c r="K6" s="104">
        <f t="shared" si="1"/>
        <v>113</v>
      </c>
    </row>
    <row r="7" spans="2:11" ht="18.75" customHeight="1">
      <c r="B7" s="68" t="s">
        <v>90</v>
      </c>
      <c r="C7" s="106">
        <f t="shared" si="0"/>
        <v>16104</v>
      </c>
      <c r="D7" s="106">
        <v>6732</v>
      </c>
      <c r="E7" s="106">
        <v>378</v>
      </c>
      <c r="F7" s="106">
        <v>3886</v>
      </c>
      <c r="G7" s="106">
        <v>497</v>
      </c>
      <c r="H7" s="106">
        <v>2543</v>
      </c>
      <c r="I7" s="106">
        <v>1144</v>
      </c>
      <c r="J7" s="106">
        <v>857</v>
      </c>
      <c r="K7" s="107">
        <v>67</v>
      </c>
    </row>
    <row r="8" spans="2:11" ht="18.75" customHeight="1">
      <c r="B8" s="68" t="s">
        <v>91</v>
      </c>
      <c r="C8" s="106">
        <f t="shared" si="0"/>
        <v>3430</v>
      </c>
      <c r="D8" s="106">
        <v>1727</v>
      </c>
      <c r="E8" s="106">
        <v>82</v>
      </c>
      <c r="F8" s="106">
        <v>711</v>
      </c>
      <c r="G8" s="106">
        <v>82</v>
      </c>
      <c r="H8" s="106">
        <v>496</v>
      </c>
      <c r="I8" s="106">
        <v>199</v>
      </c>
      <c r="J8" s="106">
        <v>109</v>
      </c>
      <c r="K8" s="107">
        <v>24</v>
      </c>
    </row>
    <row r="9" spans="2:11" ht="18.75" customHeight="1">
      <c r="B9" s="68" t="s">
        <v>92</v>
      </c>
      <c r="C9" s="106">
        <f t="shared" si="0"/>
        <v>2114</v>
      </c>
      <c r="D9" s="106">
        <v>888</v>
      </c>
      <c r="E9" s="106">
        <v>56</v>
      </c>
      <c r="F9" s="106">
        <v>508</v>
      </c>
      <c r="G9" s="106">
        <v>75</v>
      </c>
      <c r="H9" s="106">
        <v>341</v>
      </c>
      <c r="I9" s="106">
        <v>125</v>
      </c>
      <c r="J9" s="106">
        <v>102</v>
      </c>
      <c r="K9" s="107">
        <v>19</v>
      </c>
    </row>
    <row r="10" spans="2:11" ht="18.75" customHeight="1">
      <c r="B10" s="68" t="s">
        <v>93</v>
      </c>
      <c r="C10" s="106">
        <f t="shared" si="0"/>
        <v>246</v>
      </c>
      <c r="D10" s="106">
        <v>146</v>
      </c>
      <c r="E10" s="106">
        <v>1</v>
      </c>
      <c r="F10" s="106">
        <v>56</v>
      </c>
      <c r="G10" s="106">
        <v>8</v>
      </c>
      <c r="H10" s="106">
        <v>28</v>
      </c>
      <c r="I10" s="106">
        <v>3</v>
      </c>
      <c r="J10" s="106">
        <v>4</v>
      </c>
      <c r="K10" s="107">
        <v>0</v>
      </c>
    </row>
    <row r="11" spans="2:11" ht="18.75" customHeight="1">
      <c r="B11" s="68" t="s">
        <v>94</v>
      </c>
      <c r="C11" s="106">
        <f t="shared" si="0"/>
        <v>111</v>
      </c>
      <c r="D11" s="106">
        <v>44</v>
      </c>
      <c r="E11" s="106">
        <v>0</v>
      </c>
      <c r="F11" s="106">
        <v>44</v>
      </c>
      <c r="G11" s="106">
        <v>1</v>
      </c>
      <c r="H11" s="106">
        <v>4</v>
      </c>
      <c r="I11" s="106">
        <v>15</v>
      </c>
      <c r="J11" s="106">
        <v>3</v>
      </c>
      <c r="K11" s="107">
        <v>0</v>
      </c>
    </row>
    <row r="12" spans="2:11" ht="18.75" customHeight="1">
      <c r="B12" s="68" t="s">
        <v>95</v>
      </c>
      <c r="C12" s="106">
        <f t="shared" si="0"/>
        <v>73</v>
      </c>
      <c r="D12" s="106">
        <v>28</v>
      </c>
      <c r="E12" s="106">
        <v>3</v>
      </c>
      <c r="F12" s="106">
        <v>18</v>
      </c>
      <c r="G12" s="106">
        <v>0</v>
      </c>
      <c r="H12" s="106">
        <v>19</v>
      </c>
      <c r="I12" s="106">
        <v>3</v>
      </c>
      <c r="J12" s="106">
        <v>2</v>
      </c>
      <c r="K12" s="107">
        <v>0</v>
      </c>
    </row>
    <row r="13" spans="2:11" ht="18.75" customHeight="1">
      <c r="B13" s="68" t="s">
        <v>96</v>
      </c>
      <c r="C13" s="106">
        <f t="shared" si="0"/>
        <v>52</v>
      </c>
      <c r="D13" s="106">
        <v>29</v>
      </c>
      <c r="E13" s="106">
        <v>0</v>
      </c>
      <c r="F13" s="106">
        <v>19</v>
      </c>
      <c r="G13" s="106">
        <v>1</v>
      </c>
      <c r="H13" s="106">
        <v>1</v>
      </c>
      <c r="I13" s="106">
        <v>0</v>
      </c>
      <c r="J13" s="106">
        <v>2</v>
      </c>
      <c r="K13" s="107">
        <v>0</v>
      </c>
    </row>
    <row r="14" spans="2:11" ht="18.75" customHeight="1">
      <c r="B14" s="68" t="s">
        <v>97</v>
      </c>
      <c r="C14" s="106">
        <f t="shared" si="0"/>
        <v>13</v>
      </c>
      <c r="D14" s="106">
        <v>4</v>
      </c>
      <c r="E14" s="106">
        <v>0</v>
      </c>
      <c r="F14" s="106">
        <v>6</v>
      </c>
      <c r="G14" s="106">
        <v>0</v>
      </c>
      <c r="H14" s="106">
        <v>1</v>
      </c>
      <c r="I14" s="106">
        <v>0</v>
      </c>
      <c r="J14" s="106">
        <v>2</v>
      </c>
      <c r="K14" s="107">
        <v>0</v>
      </c>
    </row>
    <row r="15" spans="2:11" ht="18.75" customHeight="1">
      <c r="B15" s="68" t="s">
        <v>98</v>
      </c>
      <c r="C15" s="106">
        <f t="shared" si="0"/>
        <v>5</v>
      </c>
      <c r="D15" s="106">
        <v>1</v>
      </c>
      <c r="E15" s="106">
        <v>0</v>
      </c>
      <c r="F15" s="106">
        <v>4</v>
      </c>
      <c r="G15" s="106">
        <v>0</v>
      </c>
      <c r="H15" s="106">
        <v>0</v>
      </c>
      <c r="I15" s="106">
        <v>0</v>
      </c>
      <c r="J15" s="106">
        <v>0</v>
      </c>
      <c r="K15" s="107">
        <v>0</v>
      </c>
    </row>
    <row r="16" spans="2:11" ht="18.75" customHeight="1">
      <c r="B16" s="68" t="s">
        <v>99</v>
      </c>
      <c r="C16" s="106">
        <f t="shared" si="0"/>
        <v>21</v>
      </c>
      <c r="D16" s="106">
        <v>7</v>
      </c>
      <c r="E16" s="106">
        <v>0</v>
      </c>
      <c r="F16" s="106">
        <v>11</v>
      </c>
      <c r="G16" s="106">
        <v>0</v>
      </c>
      <c r="H16" s="106">
        <v>3</v>
      </c>
      <c r="I16" s="106">
        <v>0</v>
      </c>
      <c r="J16" s="106">
        <v>0</v>
      </c>
      <c r="K16" s="107">
        <v>0</v>
      </c>
    </row>
    <row r="17" spans="2:12" ht="15.75" thickBot="1">
      <c r="B17" s="71" t="s">
        <v>81</v>
      </c>
      <c r="C17" s="109">
        <f t="shared" si="0"/>
        <v>1128</v>
      </c>
      <c r="D17" s="109">
        <v>654</v>
      </c>
      <c r="E17" s="109">
        <v>22</v>
      </c>
      <c r="F17" s="109">
        <v>167</v>
      </c>
      <c r="G17" s="109">
        <v>19</v>
      </c>
      <c r="H17" s="109">
        <v>67</v>
      </c>
      <c r="I17" s="109">
        <v>127</v>
      </c>
      <c r="J17" s="109">
        <v>69</v>
      </c>
      <c r="K17" s="110">
        <v>3</v>
      </c>
    </row>
    <row r="18" spans="2:12" ht="9" customHeight="1">
      <c r="H18" s="102"/>
    </row>
    <row r="19" spans="2:12" ht="23.25" customHeight="1">
      <c r="B19" s="618" t="s">
        <v>82</v>
      </c>
      <c r="C19" s="618"/>
      <c r="D19" s="618"/>
      <c r="E19" s="618"/>
      <c r="F19" s="618"/>
      <c r="G19" s="618"/>
      <c r="H19" s="618"/>
      <c r="I19" s="618"/>
      <c r="J19" s="618"/>
      <c r="K19" s="618"/>
      <c r="L19" s="218"/>
    </row>
    <row r="22" spans="2:12" ht="15.75" thickBot="1"/>
    <row r="23" spans="2:12">
      <c r="B23" s="629" t="s">
        <v>89</v>
      </c>
      <c r="C23" s="631" t="s">
        <v>9</v>
      </c>
    </row>
    <row r="24" spans="2:12">
      <c r="B24" s="630"/>
      <c r="C24" s="632"/>
    </row>
    <row r="25" spans="2:12">
      <c r="B25" s="111" t="s">
        <v>9</v>
      </c>
      <c r="C25" s="112">
        <v>1</v>
      </c>
    </row>
    <row r="26" spans="2:12">
      <c r="B26" s="113" t="s">
        <v>81</v>
      </c>
      <c r="C26" s="114">
        <v>4.8418251276988455E-2</v>
      </c>
    </row>
    <row r="27" spans="2:12">
      <c r="B27" s="113" t="s">
        <v>99</v>
      </c>
      <c r="C27" s="114">
        <v>9.0140361419925315E-4</v>
      </c>
    </row>
    <row r="28" spans="2:12">
      <c r="B28" s="113" t="s">
        <v>98</v>
      </c>
      <c r="C28" s="114">
        <v>2.1461990814267932E-4</v>
      </c>
    </row>
    <row r="29" spans="2:12">
      <c r="B29" s="113" t="s">
        <v>97</v>
      </c>
      <c r="C29" s="114">
        <v>5.5801176117096618E-4</v>
      </c>
    </row>
    <row r="30" spans="2:12">
      <c r="B30" s="113" t="s">
        <v>96</v>
      </c>
      <c r="C30" s="114">
        <v>2.2320470446838647E-3</v>
      </c>
    </row>
    <row r="31" spans="2:12" ht="17.25" customHeight="1">
      <c r="B31" s="113" t="s">
        <v>95</v>
      </c>
      <c r="C31" s="114">
        <v>3.1334506588831181E-3</v>
      </c>
    </row>
    <row r="32" spans="2:12">
      <c r="B32" s="113" t="s">
        <v>94</v>
      </c>
      <c r="C32" s="114">
        <v>4.7645619607674808E-3</v>
      </c>
    </row>
    <row r="33" spans="2:10">
      <c r="B33" s="113" t="s">
        <v>93</v>
      </c>
      <c r="C33" s="114">
        <v>1.0559299480619823E-2</v>
      </c>
    </row>
    <row r="34" spans="2:10">
      <c r="B34" s="113" t="s">
        <v>92</v>
      </c>
      <c r="C34" s="114">
        <v>9.0741297162724818E-2</v>
      </c>
    </row>
    <row r="35" spans="2:10">
      <c r="B35" s="113" t="s">
        <v>91</v>
      </c>
      <c r="C35" s="114">
        <v>0.14722925698587802</v>
      </c>
    </row>
    <row r="36" spans="2:10">
      <c r="B36" s="113" t="s">
        <v>90</v>
      </c>
      <c r="C36" s="114">
        <v>0.69124780014594156</v>
      </c>
    </row>
    <row r="38" spans="2:10">
      <c r="B38"/>
      <c r="C38"/>
    </row>
    <row r="39" spans="2:10">
      <c r="B39"/>
      <c r="C39"/>
    </row>
    <row r="40" spans="2:10">
      <c r="B40"/>
      <c r="C40"/>
    </row>
    <row r="41" spans="2:10">
      <c r="B41"/>
      <c r="C41"/>
    </row>
    <row r="42" spans="2:10" ht="21.75" customHeight="1">
      <c r="B42"/>
      <c r="C42"/>
      <c r="E42" s="618" t="s">
        <v>82</v>
      </c>
      <c r="F42" s="618"/>
      <c r="G42" s="618"/>
      <c r="H42" s="618"/>
      <c r="I42" s="618"/>
      <c r="J42" s="618"/>
    </row>
    <row r="43" spans="2:10">
      <c r="B43"/>
      <c r="C43"/>
    </row>
    <row r="44" spans="2:10">
      <c r="B44"/>
      <c r="C44"/>
    </row>
    <row r="45" spans="2:10">
      <c r="B45"/>
      <c r="C45"/>
    </row>
    <row r="46" spans="2:10">
      <c r="B46"/>
      <c r="C46"/>
    </row>
    <row r="47" spans="2:10">
      <c r="B47"/>
      <c r="C47"/>
    </row>
    <row r="48" spans="2:10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</sheetData>
  <mergeCells count="10">
    <mergeCell ref="B19:K19"/>
    <mergeCell ref="E42:J42"/>
    <mergeCell ref="B23:B24"/>
    <mergeCell ref="C23:C24"/>
    <mergeCell ref="B1:K1"/>
    <mergeCell ref="B2:K2"/>
    <mergeCell ref="B3:G3"/>
    <mergeCell ref="B4:B5"/>
    <mergeCell ref="C4:C5"/>
    <mergeCell ref="D4:K4"/>
  </mergeCells>
  <pageMargins left="0.7" right="0.7" top="0.75" bottom="0.75" header="0.3" footer="0.3"/>
  <pageSetup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8:L9"/>
  <sheetViews>
    <sheetView workbookViewId="0">
      <selection activeCell="F8" sqref="F8:L9"/>
    </sheetView>
  </sheetViews>
  <sheetFormatPr baseColWidth="10" defaultRowHeight="15"/>
  <cols>
    <col min="1" max="16384" width="11.42578125" style="1"/>
  </cols>
  <sheetData>
    <row r="8" spans="6:12" ht="59.25">
      <c r="F8" s="613" t="s">
        <v>4</v>
      </c>
      <c r="G8" s="613"/>
      <c r="H8" s="613"/>
      <c r="I8" s="613"/>
      <c r="J8" s="613"/>
      <c r="K8" s="613"/>
      <c r="L8" s="613"/>
    </row>
    <row r="9" spans="6:12" ht="61.5">
      <c r="F9" s="8"/>
      <c r="G9" s="614" t="s">
        <v>305</v>
      </c>
      <c r="H9" s="614"/>
      <c r="I9" s="614"/>
      <c r="J9" s="614"/>
      <c r="K9" s="614"/>
      <c r="L9" s="8"/>
    </row>
  </sheetData>
  <mergeCells count="2">
    <mergeCell ref="F8:L8"/>
    <mergeCell ref="G9:K9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B2:E9"/>
  <sheetViews>
    <sheetView showGridLines="0" workbookViewId="0">
      <selection activeCell="I35" sqref="I35"/>
    </sheetView>
  </sheetViews>
  <sheetFormatPr baseColWidth="10" defaultRowHeight="15"/>
  <cols>
    <col min="1" max="1" width="4" customWidth="1"/>
    <col min="2" max="2" width="25.140625" customWidth="1"/>
  </cols>
  <sheetData>
    <row r="2" spans="2:5">
      <c r="B2" s="615" t="s">
        <v>469</v>
      </c>
      <c r="C2" s="615"/>
      <c r="D2" s="615"/>
    </row>
    <row r="3" spans="2:5" ht="23.25" customHeight="1">
      <c r="B3" s="633" t="s">
        <v>345</v>
      </c>
      <c r="C3" s="633"/>
      <c r="D3" s="633"/>
    </row>
    <row r="4" spans="2:5" ht="15.75" thickBot="1">
      <c r="B4" s="9"/>
      <c r="C4" s="9"/>
      <c r="D4" s="9"/>
      <c r="E4" s="10"/>
    </row>
    <row r="5" spans="2:5" ht="15.75" thickBot="1">
      <c r="B5" s="409" t="s">
        <v>6</v>
      </c>
      <c r="C5" s="410" t="s">
        <v>7</v>
      </c>
      <c r="D5" s="411" t="s">
        <v>8</v>
      </c>
      <c r="E5" s="10"/>
    </row>
    <row r="6" spans="2:5" ht="19.5" customHeight="1">
      <c r="B6" s="128" t="s">
        <v>9</v>
      </c>
      <c r="C6" s="129">
        <f>+SUM(C7:C9)</f>
        <v>2533</v>
      </c>
      <c r="D6" s="130">
        <f>+SUM(D7:D9)</f>
        <v>1</v>
      </c>
      <c r="E6" s="10"/>
    </row>
    <row r="7" spans="2:5" ht="19.5" customHeight="1">
      <c r="B7" s="421" t="s">
        <v>305</v>
      </c>
      <c r="C7" s="132">
        <v>1881</v>
      </c>
      <c r="D7" s="133">
        <v>0.74259771022502963</v>
      </c>
      <c r="E7" s="10"/>
    </row>
    <row r="8" spans="2:5" ht="19.5" customHeight="1">
      <c r="B8" s="421" t="s">
        <v>346</v>
      </c>
      <c r="C8" s="132">
        <v>506</v>
      </c>
      <c r="D8" s="133">
        <v>0.19976312672720095</v>
      </c>
      <c r="E8" s="10"/>
    </row>
    <row r="9" spans="2:5" ht="15.75" thickBot="1">
      <c r="B9" s="422" t="s">
        <v>347</v>
      </c>
      <c r="C9" s="181">
        <v>146</v>
      </c>
      <c r="D9" s="228">
        <v>5.7639163047769441E-2</v>
      </c>
      <c r="E9" s="10"/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>
  <dimension ref="B1:N74"/>
  <sheetViews>
    <sheetView showGridLines="0" workbookViewId="0">
      <selection activeCell="J12" sqref="J12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8" max="8" width="18.28515625" customWidth="1"/>
  </cols>
  <sheetData>
    <row r="1" spans="2:9">
      <c r="B1" s="615" t="s">
        <v>470</v>
      </c>
      <c r="C1" s="615"/>
      <c r="D1" s="615"/>
      <c r="E1" s="615"/>
      <c r="F1" s="615"/>
      <c r="G1" s="443"/>
    </row>
    <row r="2" spans="2:9">
      <c r="B2" s="619" t="s">
        <v>348</v>
      </c>
      <c r="C2" s="619"/>
      <c r="D2" s="619"/>
      <c r="E2" s="619"/>
      <c r="F2" s="619"/>
      <c r="G2" s="445"/>
    </row>
    <row r="3" spans="2:9" ht="15.75" thickBot="1">
      <c r="B3" s="38"/>
      <c r="C3" s="38"/>
      <c r="D3" s="38"/>
      <c r="E3" s="38"/>
      <c r="F3" s="38"/>
      <c r="G3" s="38"/>
      <c r="H3" s="39"/>
    </row>
    <row r="4" spans="2:9" ht="15.75" thickBot="1">
      <c r="B4" s="780" t="s">
        <v>16</v>
      </c>
      <c r="C4" s="782" t="s">
        <v>9</v>
      </c>
      <c r="D4" s="809" t="s">
        <v>6</v>
      </c>
      <c r="E4" s="810"/>
      <c r="F4" s="801"/>
      <c r="H4" s="39"/>
    </row>
    <row r="5" spans="2:9" ht="25.5" thickBot="1">
      <c r="B5" s="781"/>
      <c r="C5" s="783"/>
      <c r="D5" s="423" t="s">
        <v>305</v>
      </c>
      <c r="E5" s="424" t="s">
        <v>346</v>
      </c>
      <c r="F5" s="425" t="s">
        <v>347</v>
      </c>
      <c r="H5" s="39"/>
    </row>
    <row r="6" spans="2:9" ht="18.75" customHeight="1">
      <c r="B6" s="41" t="s">
        <v>9</v>
      </c>
      <c r="C6" s="139">
        <f>+SUM(D6:F6)</f>
        <v>2533</v>
      </c>
      <c r="D6" s="139">
        <f>+SUM(D7:D56)</f>
        <v>1881</v>
      </c>
      <c r="E6" s="139">
        <f>+SUM(E7:E56)</f>
        <v>506</v>
      </c>
      <c r="F6" s="140">
        <f>+SUM(F7:F56)</f>
        <v>146</v>
      </c>
      <c r="G6" s="44"/>
      <c r="H6" s="39"/>
    </row>
    <row r="7" spans="2:9">
      <c r="B7" s="45" t="s">
        <v>17</v>
      </c>
      <c r="C7" s="46">
        <f t="shared" ref="C7:C56" si="0">+SUM(D7:F7)</f>
        <v>15</v>
      </c>
      <c r="D7" s="285">
        <v>14</v>
      </c>
      <c r="E7" s="285">
        <v>1</v>
      </c>
      <c r="F7" s="286">
        <v>0</v>
      </c>
      <c r="G7" s="46"/>
      <c r="H7" s="39"/>
    </row>
    <row r="8" spans="2:9">
      <c r="B8" s="45" t="s">
        <v>135</v>
      </c>
      <c r="C8" s="46">
        <f t="shared" si="0"/>
        <v>6</v>
      </c>
      <c r="D8" s="285">
        <v>5</v>
      </c>
      <c r="E8" s="285">
        <v>1</v>
      </c>
      <c r="F8" s="286">
        <v>0</v>
      </c>
      <c r="G8" s="46"/>
      <c r="H8" s="48" t="s">
        <v>21</v>
      </c>
      <c r="I8" s="49">
        <v>2.0923805763916305E-2</v>
      </c>
    </row>
    <row r="9" spans="2:9">
      <c r="B9" s="45" t="s">
        <v>22</v>
      </c>
      <c r="C9" s="46">
        <f t="shared" si="0"/>
        <v>1</v>
      </c>
      <c r="D9" s="285">
        <v>1</v>
      </c>
      <c r="E9" s="285">
        <v>0</v>
      </c>
      <c r="F9" s="286">
        <v>0</v>
      </c>
      <c r="G9" s="46"/>
      <c r="H9" s="48" t="s">
        <v>23</v>
      </c>
      <c r="I9" s="49">
        <v>2.1713383339913146E-2</v>
      </c>
    </row>
    <row r="10" spans="2:9">
      <c r="B10" s="45" t="s">
        <v>137</v>
      </c>
      <c r="C10" s="46">
        <f t="shared" si="0"/>
        <v>4</v>
      </c>
      <c r="D10" s="285">
        <v>4</v>
      </c>
      <c r="E10" s="285">
        <v>0</v>
      </c>
      <c r="F10" s="286">
        <v>0</v>
      </c>
      <c r="G10" s="46"/>
      <c r="H10" s="48" t="s">
        <v>25</v>
      </c>
      <c r="I10" s="49">
        <v>2.3687327279905249E-2</v>
      </c>
    </row>
    <row r="11" spans="2:9">
      <c r="B11" s="45" t="s">
        <v>138</v>
      </c>
      <c r="C11" s="46">
        <f t="shared" si="0"/>
        <v>1</v>
      </c>
      <c r="D11" s="285">
        <v>0</v>
      </c>
      <c r="E11" s="285">
        <v>0</v>
      </c>
      <c r="F11" s="286">
        <v>1</v>
      </c>
      <c r="G11" s="46"/>
      <c r="H11" s="48" t="s">
        <v>75</v>
      </c>
      <c r="I11" s="49">
        <v>2.6450848795894197E-2</v>
      </c>
    </row>
    <row r="12" spans="2:9" ht="24">
      <c r="B12" s="45" t="s">
        <v>139</v>
      </c>
      <c r="C12" s="46">
        <f t="shared" si="0"/>
        <v>1</v>
      </c>
      <c r="D12" s="285">
        <v>1</v>
      </c>
      <c r="E12" s="285">
        <v>0</v>
      </c>
      <c r="F12" s="286">
        <v>0</v>
      </c>
      <c r="G12" s="46"/>
      <c r="H12" s="48" t="s">
        <v>27</v>
      </c>
      <c r="I12" s="49">
        <v>2.7240426371891037E-2</v>
      </c>
    </row>
    <row r="13" spans="2:9">
      <c r="B13" s="45" t="s">
        <v>30</v>
      </c>
      <c r="C13" s="46">
        <f t="shared" si="0"/>
        <v>4</v>
      </c>
      <c r="D13" s="285">
        <v>4</v>
      </c>
      <c r="E13" s="285">
        <v>0</v>
      </c>
      <c r="F13" s="286">
        <v>0</v>
      </c>
      <c r="G13" s="46"/>
      <c r="H13" s="48" t="s">
        <v>29</v>
      </c>
      <c r="I13" s="49">
        <v>3.4741413343861036E-2</v>
      </c>
    </row>
    <row r="14" spans="2:9">
      <c r="B14" s="45" t="s">
        <v>36</v>
      </c>
      <c r="C14" s="46">
        <f t="shared" si="0"/>
        <v>2</v>
      </c>
      <c r="D14" s="285">
        <v>2</v>
      </c>
      <c r="E14" s="285">
        <v>0</v>
      </c>
      <c r="F14" s="286">
        <v>0</v>
      </c>
      <c r="G14" s="46"/>
      <c r="H14" s="48" t="s">
        <v>33</v>
      </c>
      <c r="I14" s="49">
        <v>8.0142123963679437E-2</v>
      </c>
    </row>
    <row r="15" spans="2:9">
      <c r="B15" s="45" t="s">
        <v>140</v>
      </c>
      <c r="C15" s="46">
        <f t="shared" si="0"/>
        <v>21</v>
      </c>
      <c r="D15" s="285">
        <v>17</v>
      </c>
      <c r="E15" s="285">
        <v>3</v>
      </c>
      <c r="F15" s="286">
        <v>1</v>
      </c>
      <c r="G15" s="46"/>
      <c r="H15" s="48" t="s">
        <v>31</v>
      </c>
      <c r="I15" s="49">
        <v>8.0536912751677847E-2</v>
      </c>
    </row>
    <row r="16" spans="2:9">
      <c r="B16" s="45" t="s">
        <v>40</v>
      </c>
      <c r="C16" s="46">
        <f t="shared" si="0"/>
        <v>1</v>
      </c>
      <c r="D16" s="285">
        <v>1</v>
      </c>
      <c r="E16" s="285">
        <v>0</v>
      </c>
      <c r="F16" s="286">
        <v>0</v>
      </c>
      <c r="G16" s="46"/>
      <c r="H16" s="48" t="s">
        <v>35</v>
      </c>
      <c r="I16" s="49">
        <v>0.11251480457954995</v>
      </c>
    </row>
    <row r="17" spans="2:9">
      <c r="B17" s="45" t="s">
        <v>42</v>
      </c>
      <c r="C17" s="46">
        <f t="shared" si="0"/>
        <v>1</v>
      </c>
      <c r="D17" s="285">
        <v>0</v>
      </c>
      <c r="E17" s="285">
        <v>0</v>
      </c>
      <c r="F17" s="286">
        <v>1</v>
      </c>
      <c r="G17" s="46"/>
      <c r="H17" s="48" t="s">
        <v>37</v>
      </c>
      <c r="I17" s="49">
        <v>0.41689696012633243</v>
      </c>
    </row>
    <row r="18" spans="2:9">
      <c r="B18" s="45" t="s">
        <v>44</v>
      </c>
      <c r="C18" s="46">
        <f t="shared" si="0"/>
        <v>14</v>
      </c>
      <c r="D18" s="285">
        <v>13</v>
      </c>
      <c r="E18" s="285">
        <v>1</v>
      </c>
      <c r="F18" s="286">
        <v>0</v>
      </c>
      <c r="G18" s="46"/>
      <c r="H18" s="39"/>
    </row>
    <row r="19" spans="2:9">
      <c r="B19" s="45" t="s">
        <v>47</v>
      </c>
      <c r="C19" s="46">
        <f t="shared" si="0"/>
        <v>1</v>
      </c>
      <c r="D19" s="285">
        <v>1</v>
      </c>
      <c r="E19" s="285">
        <v>0</v>
      </c>
      <c r="F19" s="286">
        <v>0</v>
      </c>
      <c r="G19" s="46"/>
      <c r="H19" s="39"/>
    </row>
    <row r="20" spans="2:9">
      <c r="B20" s="45" t="s">
        <v>48</v>
      </c>
      <c r="C20" s="46">
        <f t="shared" si="0"/>
        <v>3</v>
      </c>
      <c r="D20" s="285">
        <v>2</v>
      </c>
      <c r="E20" s="285">
        <v>1</v>
      </c>
      <c r="F20" s="286">
        <v>0</v>
      </c>
      <c r="G20" s="46"/>
      <c r="H20" s="39"/>
    </row>
    <row r="21" spans="2:9">
      <c r="B21" s="45" t="s">
        <v>50</v>
      </c>
      <c r="C21" s="46">
        <f t="shared" si="0"/>
        <v>1</v>
      </c>
      <c r="D21" s="285">
        <v>1</v>
      </c>
      <c r="E21" s="285">
        <v>0</v>
      </c>
      <c r="F21" s="286">
        <v>0</v>
      </c>
      <c r="G21" s="46"/>
      <c r="H21" s="39"/>
    </row>
    <row r="22" spans="2:9">
      <c r="B22" s="45" t="s">
        <v>51</v>
      </c>
      <c r="C22" s="46">
        <f t="shared" si="0"/>
        <v>1</v>
      </c>
      <c r="D22" s="285">
        <v>1</v>
      </c>
      <c r="E22" s="285">
        <v>0</v>
      </c>
      <c r="F22" s="286">
        <v>0</v>
      </c>
      <c r="G22" s="46"/>
      <c r="H22" s="39"/>
    </row>
    <row r="23" spans="2:9">
      <c r="B23" s="45" t="s">
        <v>29</v>
      </c>
      <c r="C23" s="46">
        <f t="shared" si="0"/>
        <v>88</v>
      </c>
      <c r="D23" s="285">
        <v>67</v>
      </c>
      <c r="E23" s="285">
        <v>19</v>
      </c>
      <c r="F23" s="286">
        <v>2</v>
      </c>
      <c r="G23" s="46"/>
      <c r="H23" s="39"/>
    </row>
    <row r="24" spans="2:9">
      <c r="B24" s="45" t="s">
        <v>19</v>
      </c>
      <c r="C24" s="46">
        <f t="shared" si="0"/>
        <v>49</v>
      </c>
      <c r="D24" s="285">
        <v>30</v>
      </c>
      <c r="E24" s="285">
        <v>15</v>
      </c>
      <c r="F24" s="286">
        <v>4</v>
      </c>
      <c r="G24" s="46"/>
      <c r="H24" s="39"/>
    </row>
    <row r="25" spans="2:9" ht="24">
      <c r="B25" s="45" t="s">
        <v>37</v>
      </c>
      <c r="C25" s="46">
        <f t="shared" si="0"/>
        <v>1056</v>
      </c>
      <c r="D25" s="285">
        <v>775</v>
      </c>
      <c r="E25" s="285">
        <v>211</v>
      </c>
      <c r="F25" s="286">
        <v>70</v>
      </c>
      <c r="G25" s="46"/>
      <c r="H25" s="39"/>
    </row>
    <row r="26" spans="2:9">
      <c r="B26" s="45" t="s">
        <v>52</v>
      </c>
      <c r="C26" s="46">
        <f t="shared" si="0"/>
        <v>2</v>
      </c>
      <c r="D26" s="285">
        <v>2</v>
      </c>
      <c r="E26" s="285">
        <v>0</v>
      </c>
      <c r="F26" s="286">
        <v>0</v>
      </c>
      <c r="G26" s="46"/>
      <c r="H26" s="39"/>
    </row>
    <row r="27" spans="2:9">
      <c r="B27" s="45" t="s">
        <v>53</v>
      </c>
      <c r="C27" s="46">
        <f t="shared" si="0"/>
        <v>12</v>
      </c>
      <c r="D27" s="285">
        <v>10</v>
      </c>
      <c r="E27" s="285">
        <v>1</v>
      </c>
      <c r="F27" s="286">
        <v>1</v>
      </c>
      <c r="G27" s="46"/>
      <c r="H27" s="39"/>
    </row>
    <row r="28" spans="2:9">
      <c r="B28" s="45" t="s">
        <v>54</v>
      </c>
      <c r="C28" s="46">
        <f t="shared" si="0"/>
        <v>2</v>
      </c>
      <c r="D28" s="285">
        <v>2</v>
      </c>
      <c r="E28" s="285">
        <v>0</v>
      </c>
      <c r="F28" s="286">
        <v>0</v>
      </c>
      <c r="G28" s="46"/>
      <c r="H28" s="39"/>
    </row>
    <row r="29" spans="2:9">
      <c r="B29" s="45" t="s">
        <v>55</v>
      </c>
      <c r="C29" s="46">
        <f t="shared" si="0"/>
        <v>13</v>
      </c>
      <c r="D29" s="285">
        <v>10</v>
      </c>
      <c r="E29" s="285">
        <v>0</v>
      </c>
      <c r="F29" s="286">
        <v>3</v>
      </c>
      <c r="G29" s="46"/>
      <c r="H29" s="39"/>
    </row>
    <row r="30" spans="2:9">
      <c r="B30" s="45" t="s">
        <v>33</v>
      </c>
      <c r="C30" s="46">
        <f t="shared" si="0"/>
        <v>203</v>
      </c>
      <c r="D30" s="285">
        <v>163</v>
      </c>
      <c r="E30" s="285">
        <v>29</v>
      </c>
      <c r="F30" s="286">
        <v>11</v>
      </c>
      <c r="G30" s="46"/>
      <c r="H30" s="39"/>
    </row>
    <row r="31" spans="2:9">
      <c r="B31" s="45" t="s">
        <v>58</v>
      </c>
      <c r="C31" s="46">
        <f t="shared" si="0"/>
        <v>2</v>
      </c>
      <c r="D31" s="285">
        <v>2</v>
      </c>
      <c r="E31" s="285">
        <v>0</v>
      </c>
      <c r="F31" s="286">
        <v>0</v>
      </c>
      <c r="G31" s="46"/>
      <c r="H31" s="39"/>
    </row>
    <row r="32" spans="2:9">
      <c r="B32" s="45" t="s">
        <v>142</v>
      </c>
      <c r="C32" s="46">
        <f t="shared" si="0"/>
        <v>21</v>
      </c>
      <c r="D32" s="285">
        <v>15</v>
      </c>
      <c r="E32" s="285">
        <v>2</v>
      </c>
      <c r="F32" s="286">
        <v>4</v>
      </c>
      <c r="G32" s="46"/>
      <c r="H32" s="39"/>
    </row>
    <row r="33" spans="2:14">
      <c r="B33" s="45" t="s">
        <v>21</v>
      </c>
      <c r="C33" s="46">
        <f t="shared" si="0"/>
        <v>53</v>
      </c>
      <c r="D33" s="285">
        <v>47</v>
      </c>
      <c r="E33" s="285">
        <v>4</v>
      </c>
      <c r="F33" s="286">
        <v>2</v>
      </c>
      <c r="G33" s="46"/>
      <c r="H33" s="39"/>
    </row>
    <row r="34" spans="2:14" ht="24">
      <c r="B34" s="45" t="s">
        <v>61</v>
      </c>
      <c r="C34" s="46">
        <f t="shared" si="0"/>
        <v>2</v>
      </c>
      <c r="D34" s="285">
        <v>1</v>
      </c>
      <c r="E34" s="285">
        <v>1</v>
      </c>
      <c r="F34" s="286">
        <v>0</v>
      </c>
      <c r="G34" s="46"/>
      <c r="H34" s="39"/>
    </row>
    <row r="35" spans="2:14">
      <c r="B35" s="45" t="s">
        <v>63</v>
      </c>
      <c r="C35" s="46">
        <f t="shared" si="0"/>
        <v>1</v>
      </c>
      <c r="D35" s="285">
        <v>1</v>
      </c>
      <c r="E35" s="285">
        <v>0</v>
      </c>
      <c r="F35" s="286">
        <v>0</v>
      </c>
      <c r="G35" s="46"/>
      <c r="H35" s="39"/>
    </row>
    <row r="36" spans="2:14">
      <c r="B36" s="45" t="s">
        <v>64</v>
      </c>
      <c r="C36" s="46">
        <f t="shared" si="0"/>
        <v>17</v>
      </c>
      <c r="D36" s="285">
        <v>17</v>
      </c>
      <c r="E36" s="285">
        <v>0</v>
      </c>
      <c r="F36" s="286">
        <v>0</v>
      </c>
      <c r="G36" s="46"/>
      <c r="H36" s="39"/>
    </row>
    <row r="37" spans="2:14" ht="24">
      <c r="B37" s="45" t="s">
        <v>65</v>
      </c>
      <c r="C37" s="46">
        <f t="shared" si="0"/>
        <v>1</v>
      </c>
      <c r="D37" s="285">
        <v>1</v>
      </c>
      <c r="E37" s="285">
        <v>0</v>
      </c>
      <c r="F37" s="286">
        <v>0</v>
      </c>
      <c r="G37" s="46"/>
      <c r="H37" s="39"/>
    </row>
    <row r="38" spans="2:14">
      <c r="B38" s="45" t="s">
        <v>66</v>
      </c>
      <c r="C38" s="46">
        <f t="shared" si="0"/>
        <v>1</v>
      </c>
      <c r="D38" s="285">
        <v>1</v>
      </c>
      <c r="E38" s="285">
        <v>0</v>
      </c>
      <c r="F38" s="286">
        <v>0</v>
      </c>
      <c r="G38" s="46"/>
      <c r="H38" s="39"/>
    </row>
    <row r="39" spans="2:14">
      <c r="B39" s="45" t="s">
        <v>67</v>
      </c>
      <c r="C39" s="46">
        <f t="shared" si="0"/>
        <v>2</v>
      </c>
      <c r="D39" s="285">
        <v>2</v>
      </c>
      <c r="E39" s="285">
        <v>0</v>
      </c>
      <c r="F39" s="286">
        <v>0</v>
      </c>
      <c r="G39" s="46"/>
      <c r="H39" s="39"/>
    </row>
    <row r="40" spans="2:14">
      <c r="B40" s="45" t="s">
        <v>68</v>
      </c>
      <c r="C40" s="46">
        <f t="shared" si="0"/>
        <v>8</v>
      </c>
      <c r="D40" s="285">
        <v>7</v>
      </c>
      <c r="E40" s="285">
        <v>1</v>
      </c>
      <c r="F40" s="286">
        <v>0</v>
      </c>
      <c r="G40" s="46"/>
      <c r="H40" s="39"/>
    </row>
    <row r="41" spans="2:14" ht="19.5" customHeight="1">
      <c r="B41" s="45" t="s">
        <v>69</v>
      </c>
      <c r="C41" s="46">
        <f t="shared" si="0"/>
        <v>4</v>
      </c>
      <c r="D41" s="285">
        <v>3</v>
      </c>
      <c r="E41" s="285">
        <v>1</v>
      </c>
      <c r="F41" s="286">
        <v>0</v>
      </c>
      <c r="G41" s="46"/>
      <c r="H41" s="617" t="s">
        <v>59</v>
      </c>
      <c r="I41" s="617"/>
      <c r="J41" s="617"/>
      <c r="K41" s="617"/>
      <c r="L41" s="617"/>
      <c r="M41" s="617"/>
      <c r="N41" s="617"/>
    </row>
    <row r="42" spans="2:14">
      <c r="B42" s="45" t="s">
        <v>70</v>
      </c>
      <c r="C42" s="46">
        <f t="shared" si="0"/>
        <v>6</v>
      </c>
      <c r="D42" s="285">
        <v>5</v>
      </c>
      <c r="E42" s="285">
        <v>1</v>
      </c>
      <c r="F42" s="286">
        <v>0</v>
      </c>
      <c r="G42" s="46"/>
      <c r="H42" s="39"/>
    </row>
    <row r="43" spans="2:14" ht="24">
      <c r="B43" s="45" t="s">
        <v>73</v>
      </c>
      <c r="C43" s="46">
        <f t="shared" si="0"/>
        <v>12</v>
      </c>
      <c r="D43" s="285">
        <v>11</v>
      </c>
      <c r="E43" s="285">
        <v>1</v>
      </c>
      <c r="F43" s="286">
        <v>0</v>
      </c>
      <c r="G43" s="46"/>
      <c r="H43" s="39"/>
    </row>
    <row r="44" spans="2:14" ht="24">
      <c r="B44" s="45" t="s">
        <v>74</v>
      </c>
      <c r="C44" s="46">
        <f t="shared" si="0"/>
        <v>40</v>
      </c>
      <c r="D44" s="285">
        <v>30</v>
      </c>
      <c r="E44" s="285">
        <v>4</v>
      </c>
      <c r="F44" s="286">
        <v>6</v>
      </c>
      <c r="G44" s="46"/>
      <c r="H44" s="39"/>
    </row>
    <row r="45" spans="2:14">
      <c r="B45" s="45" t="s">
        <v>25</v>
      </c>
      <c r="C45" s="46">
        <f t="shared" si="0"/>
        <v>60</v>
      </c>
      <c r="D45" s="285">
        <v>36</v>
      </c>
      <c r="E45" s="285">
        <v>21</v>
      </c>
      <c r="F45" s="286">
        <v>3</v>
      </c>
      <c r="G45" s="46"/>
      <c r="H45" s="39"/>
    </row>
    <row r="46" spans="2:14">
      <c r="B46" s="45" t="s">
        <v>75</v>
      </c>
      <c r="C46" s="46">
        <f t="shared" si="0"/>
        <v>67</v>
      </c>
      <c r="D46" s="285">
        <v>60</v>
      </c>
      <c r="E46" s="285">
        <v>4</v>
      </c>
      <c r="F46" s="286">
        <v>3</v>
      </c>
      <c r="G46" s="46"/>
      <c r="H46" s="39"/>
    </row>
    <row r="47" spans="2:14">
      <c r="B47" s="45" t="s">
        <v>76</v>
      </c>
      <c r="C47" s="46">
        <f t="shared" si="0"/>
        <v>1</v>
      </c>
      <c r="D47" s="285">
        <v>1</v>
      </c>
      <c r="E47" s="285">
        <v>0</v>
      </c>
      <c r="F47" s="286">
        <v>0</v>
      </c>
      <c r="G47" s="46"/>
      <c r="H47" s="39"/>
    </row>
    <row r="48" spans="2:14">
      <c r="B48" s="45" t="s">
        <v>77</v>
      </c>
      <c r="C48" s="46">
        <f t="shared" si="0"/>
        <v>19</v>
      </c>
      <c r="D48" s="285">
        <v>5</v>
      </c>
      <c r="E48" s="285">
        <v>14</v>
      </c>
      <c r="F48" s="286">
        <v>0</v>
      </c>
      <c r="G48" s="46"/>
      <c r="H48" s="39"/>
    </row>
    <row r="49" spans="2:8">
      <c r="B49" s="45" t="s">
        <v>147</v>
      </c>
      <c r="C49" s="46">
        <f t="shared" si="0"/>
        <v>1</v>
      </c>
      <c r="D49" s="285">
        <v>0</v>
      </c>
      <c r="E49" s="285">
        <v>0</v>
      </c>
      <c r="F49" s="286">
        <v>1</v>
      </c>
      <c r="G49" s="46"/>
      <c r="H49" s="39"/>
    </row>
    <row r="50" spans="2:8">
      <c r="B50" s="45" t="s">
        <v>148</v>
      </c>
      <c r="C50" s="46">
        <f t="shared" si="0"/>
        <v>2</v>
      </c>
      <c r="D50" s="285">
        <v>2</v>
      </c>
      <c r="E50" s="285">
        <v>0</v>
      </c>
      <c r="F50" s="286">
        <v>0</v>
      </c>
      <c r="G50" s="46"/>
      <c r="H50" s="39"/>
    </row>
    <row r="51" spans="2:8">
      <c r="B51" s="45" t="s">
        <v>35</v>
      </c>
      <c r="C51" s="46">
        <f t="shared" si="0"/>
        <v>285</v>
      </c>
      <c r="D51" s="285">
        <v>187</v>
      </c>
      <c r="E51" s="285">
        <v>84</v>
      </c>
      <c r="F51" s="286">
        <v>14</v>
      </c>
      <c r="G51" s="46"/>
      <c r="H51" s="39"/>
    </row>
    <row r="52" spans="2:8">
      <c r="B52" s="45" t="s">
        <v>80</v>
      </c>
      <c r="C52" s="46">
        <f t="shared" si="0"/>
        <v>13</v>
      </c>
      <c r="D52" s="285">
        <v>7</v>
      </c>
      <c r="E52" s="285">
        <v>4</v>
      </c>
      <c r="F52" s="286">
        <v>2</v>
      </c>
      <c r="G52" s="46"/>
      <c r="H52" s="39"/>
    </row>
    <row r="53" spans="2:8">
      <c r="B53" s="45" t="s">
        <v>27</v>
      </c>
      <c r="C53" s="46">
        <f t="shared" si="0"/>
        <v>69</v>
      </c>
      <c r="D53" s="285">
        <v>45</v>
      </c>
      <c r="E53" s="285">
        <v>20</v>
      </c>
      <c r="F53" s="286">
        <v>4</v>
      </c>
      <c r="G53" s="46"/>
      <c r="H53" s="39"/>
    </row>
    <row r="54" spans="2:8">
      <c r="B54" s="45" t="s">
        <v>23</v>
      </c>
      <c r="C54" s="46">
        <f t="shared" si="0"/>
        <v>55</v>
      </c>
      <c r="D54" s="285">
        <v>31</v>
      </c>
      <c r="E54" s="285">
        <v>23</v>
      </c>
      <c r="F54" s="286">
        <v>1</v>
      </c>
      <c r="G54" s="46"/>
      <c r="H54" s="39"/>
    </row>
    <row r="55" spans="2:8">
      <c r="B55" s="45" t="s">
        <v>31</v>
      </c>
      <c r="C55" s="46">
        <f t="shared" si="0"/>
        <v>204</v>
      </c>
      <c r="D55" s="285">
        <v>161</v>
      </c>
      <c r="E55" s="285">
        <v>33</v>
      </c>
      <c r="F55" s="286">
        <v>10</v>
      </c>
      <c r="G55" s="46"/>
      <c r="H55" s="39"/>
    </row>
    <row r="56" spans="2:8" ht="15.75" thickBot="1">
      <c r="B56" s="187" t="s">
        <v>81</v>
      </c>
      <c r="C56" s="51">
        <f t="shared" si="0"/>
        <v>85</v>
      </c>
      <c r="D56" s="51">
        <v>77</v>
      </c>
      <c r="E56" s="51">
        <v>6</v>
      </c>
      <c r="F56" s="52">
        <v>2</v>
      </c>
      <c r="G56" s="46"/>
      <c r="H56" s="39"/>
    </row>
    <row r="57" spans="2:8">
      <c r="G57" s="46"/>
      <c r="H57" s="39"/>
    </row>
    <row r="58" spans="2:8" ht="18.75" customHeight="1">
      <c r="B58" s="618" t="s">
        <v>82</v>
      </c>
      <c r="C58" s="618"/>
      <c r="D58" s="618"/>
      <c r="E58" s="618"/>
      <c r="F58" s="618"/>
      <c r="G58" s="46"/>
      <c r="H58" s="39"/>
    </row>
    <row r="59" spans="2:8" ht="16.5" customHeight="1">
      <c r="B59" s="617" t="s">
        <v>59</v>
      </c>
      <c r="C59" s="617"/>
      <c r="D59" s="617"/>
      <c r="E59" s="617"/>
      <c r="F59" s="617"/>
      <c r="G59" s="617"/>
      <c r="H59" s="617"/>
    </row>
    <row r="60" spans="2:8">
      <c r="G60" s="46"/>
      <c r="H60" s="39"/>
    </row>
    <row r="61" spans="2:8">
      <c r="G61" s="46"/>
      <c r="H61" s="39"/>
    </row>
    <row r="62" spans="2:8">
      <c r="G62" s="46"/>
      <c r="H62" s="39"/>
    </row>
    <row r="63" spans="2:8">
      <c r="G63" s="46"/>
      <c r="H63" s="39"/>
    </row>
    <row r="64" spans="2:8">
      <c r="G64" s="46"/>
      <c r="H64" s="39"/>
    </row>
    <row r="65" spans="7:8">
      <c r="G65" s="46"/>
      <c r="H65" s="39"/>
    </row>
    <row r="66" spans="7:8">
      <c r="G66" s="46"/>
      <c r="H66" s="39"/>
    </row>
    <row r="67" spans="7:8">
      <c r="G67" s="46"/>
      <c r="H67" s="39"/>
    </row>
    <row r="68" spans="7:8">
      <c r="G68" s="46"/>
      <c r="H68" s="39"/>
    </row>
    <row r="69" spans="7:8">
      <c r="G69" s="46"/>
      <c r="H69" s="39"/>
    </row>
    <row r="70" spans="7:8">
      <c r="G70" s="46"/>
      <c r="H70" s="39"/>
    </row>
    <row r="71" spans="7:8">
      <c r="G71" s="46"/>
      <c r="H71" s="39"/>
    </row>
    <row r="72" spans="7:8">
      <c r="G72" s="46"/>
      <c r="H72" s="39"/>
    </row>
    <row r="73" spans="7:8" ht="8.25" customHeight="1"/>
    <row r="74" spans="7:8" ht="19.5" customHeight="1">
      <c r="G74" s="444"/>
    </row>
  </sheetData>
  <mergeCells count="8">
    <mergeCell ref="B58:F58"/>
    <mergeCell ref="B59:H59"/>
    <mergeCell ref="B1:F1"/>
    <mergeCell ref="B2:F2"/>
    <mergeCell ref="B4:B5"/>
    <mergeCell ref="C4:C5"/>
    <mergeCell ref="D4:F4"/>
    <mergeCell ref="H41:N41"/>
  </mergeCells>
  <pageMargins left="0.7" right="0.7" top="0.75" bottom="0.75" header="0.3" footer="0.3"/>
  <pageSetup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>
  <dimension ref="B1:N37"/>
  <sheetViews>
    <sheetView showGridLines="0" workbookViewId="0">
      <selection activeCell="I26" sqref="I26:J26"/>
    </sheetView>
  </sheetViews>
  <sheetFormatPr baseColWidth="10" defaultRowHeight="15"/>
  <cols>
    <col min="2" max="2" width="26" bestFit="1" customWidth="1"/>
    <col min="3" max="3" width="14.140625" customWidth="1"/>
  </cols>
  <sheetData>
    <row r="1" spans="2:7">
      <c r="B1" s="615" t="s">
        <v>471</v>
      </c>
      <c r="C1" s="615"/>
      <c r="D1" s="615"/>
      <c r="E1" s="615"/>
      <c r="F1" s="615"/>
    </row>
    <row r="2" spans="2:7">
      <c r="B2" s="619" t="s">
        <v>349</v>
      </c>
      <c r="C2" s="619"/>
      <c r="D2" s="619"/>
      <c r="E2" s="619"/>
      <c r="F2" s="619"/>
    </row>
    <row r="3" spans="2:7" ht="15.75" thickBot="1"/>
    <row r="4" spans="2:7" ht="15.75" thickBot="1">
      <c r="B4" s="780" t="s">
        <v>84</v>
      </c>
      <c r="C4" s="782" t="s">
        <v>9</v>
      </c>
      <c r="D4" s="811" t="s">
        <v>6</v>
      </c>
      <c r="E4" s="810"/>
      <c r="F4" s="801"/>
      <c r="G4" s="66"/>
    </row>
    <row r="5" spans="2:7" ht="24.75" thickBot="1">
      <c r="B5" s="781"/>
      <c r="C5" s="783"/>
      <c r="D5" s="414" t="s">
        <v>305</v>
      </c>
      <c r="E5" s="368" t="s">
        <v>346</v>
      </c>
      <c r="F5" s="395" t="s">
        <v>347</v>
      </c>
      <c r="G5" s="66"/>
    </row>
    <row r="6" spans="2:7">
      <c r="B6" s="67" t="s">
        <v>9</v>
      </c>
      <c r="C6" s="42">
        <f>SUM(D6:F6)</f>
        <v>2533</v>
      </c>
      <c r="D6" s="42">
        <f>+SUM(D7:D9)</f>
        <v>1881</v>
      </c>
      <c r="E6" s="42">
        <f>+SUM(E7:E9)</f>
        <v>506</v>
      </c>
      <c r="F6" s="43">
        <f>+SUM(F7:F9)</f>
        <v>146</v>
      </c>
      <c r="G6" s="66"/>
    </row>
    <row r="7" spans="2:7" ht="15.75" customHeight="1">
      <c r="B7" s="68" t="s">
        <v>85</v>
      </c>
      <c r="C7" s="69">
        <f>SUM(D7:F7)</f>
        <v>1652.6694815804633</v>
      </c>
      <c r="D7" s="69">
        <v>1200.7936772046589</v>
      </c>
      <c r="E7" s="69">
        <v>347.59009009009009</v>
      </c>
      <c r="F7" s="70">
        <v>104.28571428571429</v>
      </c>
      <c r="G7" s="66"/>
    </row>
    <row r="8" spans="2:7">
      <c r="B8" s="68" t="s">
        <v>86</v>
      </c>
      <c r="C8" s="69">
        <f t="shared" ref="C8:C9" si="0">SUM(D8:F8)</f>
        <v>824.45940271148254</v>
      </c>
      <c r="D8" s="69">
        <v>631.17304492512483</v>
      </c>
      <c r="E8" s="69">
        <v>151.57207207207207</v>
      </c>
      <c r="F8" s="70">
        <v>41.714285714285715</v>
      </c>
      <c r="G8" s="66"/>
    </row>
    <row r="9" spans="2:7" ht="15.75" thickBot="1">
      <c r="B9" s="71" t="s">
        <v>87</v>
      </c>
      <c r="C9" s="72">
        <f t="shared" si="0"/>
        <v>55.871115708054148</v>
      </c>
      <c r="D9" s="72">
        <v>49.03327787021631</v>
      </c>
      <c r="E9" s="72">
        <v>6.8378378378378377</v>
      </c>
      <c r="F9" s="73">
        <v>0</v>
      </c>
      <c r="G9" s="66"/>
    </row>
    <row r="10" spans="2:7" ht="8.25" customHeight="1"/>
    <row r="11" spans="2:7" ht="22.5" customHeight="1">
      <c r="B11" s="628"/>
      <c r="C11" s="628"/>
      <c r="D11" s="628"/>
      <c r="E11" s="628"/>
      <c r="F11" s="628"/>
    </row>
    <row r="12" spans="2:7">
      <c r="B12" s="75"/>
    </row>
    <row r="13" spans="2:7">
      <c r="B13" s="75"/>
    </row>
    <row r="14" spans="2:7" ht="24.75">
      <c r="B14" s="77"/>
      <c r="C14" s="147" t="s">
        <v>9</v>
      </c>
      <c r="D14" s="219" t="s">
        <v>305</v>
      </c>
      <c r="E14" s="220" t="s">
        <v>346</v>
      </c>
      <c r="F14" s="235" t="s">
        <v>347</v>
      </c>
    </row>
    <row r="15" spans="2:7">
      <c r="B15" s="81" t="s">
        <v>85</v>
      </c>
      <c r="C15" s="84">
        <f>+C7/$C$6</f>
        <v>0.65245538159512961</v>
      </c>
      <c r="D15" s="84">
        <f>+D7/$D$6</f>
        <v>0.63838047698280642</v>
      </c>
      <c r="E15" s="84">
        <f>+E7/$E$6</f>
        <v>0.68693693693693691</v>
      </c>
      <c r="F15" s="84">
        <f>+F7/$F$6</f>
        <v>0.7142857142857143</v>
      </c>
    </row>
    <row r="16" spans="2:7">
      <c r="B16" s="81" t="s">
        <v>86</v>
      </c>
      <c r="C16" s="84">
        <f>+C8/$C$6</f>
        <v>0.32548732835036814</v>
      </c>
      <c r="D16" s="84">
        <f>+D8/$D$6</f>
        <v>0.33555185801442045</v>
      </c>
      <c r="E16" s="84">
        <f>+E8/$E$6</f>
        <v>0.29954954954954954</v>
      </c>
      <c r="F16" s="84">
        <f>+F8/$F$6</f>
        <v>0.2857142857142857</v>
      </c>
    </row>
    <row r="17" spans="2:14">
      <c r="B17" s="81" t="s">
        <v>87</v>
      </c>
      <c r="C17" s="84">
        <f>+C9/$C$6</f>
        <v>2.2057290054502229E-2</v>
      </c>
      <c r="D17" s="84">
        <f>+D9/$D$6</f>
        <v>2.6067665002773157E-2</v>
      </c>
      <c r="E17" s="84">
        <f>+E9/$E$6</f>
        <v>1.3513513513513513E-2</v>
      </c>
      <c r="F17" s="84">
        <f>+F9/$F$6</f>
        <v>0</v>
      </c>
    </row>
    <row r="21" spans="2:14" ht="8.25" customHeight="1"/>
    <row r="22" spans="2:14" ht="23.25" customHeight="1">
      <c r="I22" s="628"/>
      <c r="J22" s="628"/>
      <c r="K22" s="628"/>
      <c r="L22" s="628"/>
      <c r="M22" s="628"/>
      <c r="N22" s="628"/>
    </row>
    <row r="25" spans="2:14">
      <c r="N25" s="426"/>
    </row>
    <row r="26" spans="2:14">
      <c r="N26" s="426"/>
    </row>
    <row r="27" spans="2:14">
      <c r="N27" s="426"/>
    </row>
    <row r="28" spans="2:14">
      <c r="N28" s="426"/>
    </row>
    <row r="29" spans="2:14">
      <c r="N29" s="426"/>
    </row>
    <row r="30" spans="2:14">
      <c r="N30" s="426"/>
    </row>
    <row r="31" spans="2:14">
      <c r="N31" s="426"/>
    </row>
    <row r="37" spans="2:6" ht="24.75" customHeight="1">
      <c r="B37" s="618"/>
      <c r="C37" s="618"/>
      <c r="D37" s="618"/>
      <c r="E37" s="618"/>
      <c r="F37" s="618"/>
    </row>
  </sheetData>
  <mergeCells count="8">
    <mergeCell ref="I22:N22"/>
    <mergeCell ref="B37:F37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pageSetup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>
  <dimension ref="B1:N77"/>
  <sheetViews>
    <sheetView showGridLines="0" workbookViewId="0">
      <selection activeCell="L21" sqref="L21"/>
    </sheetView>
  </sheetViews>
  <sheetFormatPr baseColWidth="10" defaultRowHeight="15"/>
  <cols>
    <col min="2" max="2" width="17.85546875" style="53" customWidth="1"/>
    <col min="3" max="3" width="13" style="53" customWidth="1"/>
    <col min="4" max="4" width="13.5703125" customWidth="1"/>
    <col min="5" max="6" width="9.85546875" customWidth="1"/>
  </cols>
  <sheetData>
    <row r="1" spans="2:8">
      <c r="B1" s="615" t="s">
        <v>472</v>
      </c>
      <c r="C1" s="615"/>
      <c r="D1" s="615"/>
      <c r="E1" s="615"/>
      <c r="F1" s="615"/>
    </row>
    <row r="2" spans="2:8" ht="30.75" customHeight="1">
      <c r="B2" s="633" t="s">
        <v>350</v>
      </c>
      <c r="C2" s="633"/>
      <c r="D2" s="633"/>
      <c r="E2" s="633"/>
      <c r="F2" s="633"/>
      <c r="G2" s="101"/>
      <c r="H2" s="102"/>
    </row>
    <row r="3" spans="2:8" ht="15.75" thickBot="1">
      <c r="B3" s="634"/>
      <c r="C3" s="634"/>
      <c r="D3" s="634"/>
      <c r="E3" s="634"/>
      <c r="F3" s="634"/>
      <c r="G3" s="634"/>
      <c r="H3" s="102"/>
    </row>
    <row r="4" spans="2:8" ht="15.75" thickBot="1">
      <c r="B4" s="780" t="s">
        <v>89</v>
      </c>
      <c r="C4" s="782" t="s">
        <v>9</v>
      </c>
      <c r="D4" s="811" t="s">
        <v>6</v>
      </c>
      <c r="E4" s="810"/>
      <c r="F4" s="801"/>
      <c r="H4" s="102"/>
    </row>
    <row r="5" spans="2:8" ht="24.75" thickBot="1">
      <c r="B5" s="781"/>
      <c r="C5" s="783"/>
      <c r="D5" s="414" t="s">
        <v>305</v>
      </c>
      <c r="E5" s="368" t="s">
        <v>346</v>
      </c>
      <c r="F5" s="395" t="s">
        <v>347</v>
      </c>
      <c r="H5" s="102"/>
    </row>
    <row r="6" spans="2:8" ht="16.5" customHeight="1">
      <c r="B6" s="67" t="s">
        <v>9</v>
      </c>
      <c r="C6" s="103">
        <f t="shared" ref="C6:C17" si="0">+SUM(D6:F6)</f>
        <v>2533</v>
      </c>
      <c r="D6" s="103">
        <f>+SUM(D7:D17)</f>
        <v>1881</v>
      </c>
      <c r="E6" s="103">
        <f t="shared" ref="E6:F6" si="1">+SUM(E7:E17)</f>
        <v>506</v>
      </c>
      <c r="F6" s="104">
        <f t="shared" si="1"/>
        <v>146</v>
      </c>
      <c r="H6" s="102"/>
    </row>
    <row r="7" spans="2:8" ht="18.75" customHeight="1">
      <c r="B7" s="68" t="s">
        <v>90</v>
      </c>
      <c r="C7" s="106">
        <f t="shared" si="0"/>
        <v>1817</v>
      </c>
      <c r="D7" s="106">
        <v>1331</v>
      </c>
      <c r="E7" s="106">
        <v>368</v>
      </c>
      <c r="F7" s="107">
        <v>118</v>
      </c>
      <c r="H7" s="102"/>
    </row>
    <row r="8" spans="2:8" ht="18.75" customHeight="1">
      <c r="B8" s="68" t="s">
        <v>91</v>
      </c>
      <c r="C8" s="106">
        <f t="shared" si="0"/>
        <v>334</v>
      </c>
      <c r="D8" s="106">
        <v>256</v>
      </c>
      <c r="E8" s="106">
        <v>68</v>
      </c>
      <c r="F8" s="107">
        <v>10</v>
      </c>
      <c r="H8" s="102"/>
    </row>
    <row r="9" spans="2:8" ht="18.75" customHeight="1">
      <c r="B9" s="68" t="s">
        <v>92</v>
      </c>
      <c r="C9" s="106">
        <f t="shared" si="0"/>
        <v>130</v>
      </c>
      <c r="D9" s="106">
        <v>101</v>
      </c>
      <c r="E9" s="106">
        <v>24</v>
      </c>
      <c r="F9" s="107">
        <v>5</v>
      </c>
      <c r="H9" s="102"/>
    </row>
    <row r="10" spans="2:8" ht="18.75" customHeight="1">
      <c r="B10" s="68" t="s">
        <v>93</v>
      </c>
      <c r="C10" s="106">
        <f t="shared" si="0"/>
        <v>14</v>
      </c>
      <c r="D10" s="106">
        <v>13</v>
      </c>
      <c r="E10" s="106">
        <v>1</v>
      </c>
      <c r="F10" s="107">
        <v>0</v>
      </c>
      <c r="H10" s="102"/>
    </row>
    <row r="11" spans="2:8" ht="18.75" customHeight="1">
      <c r="B11" s="68" t="s">
        <v>94</v>
      </c>
      <c r="C11" s="106">
        <f t="shared" si="0"/>
        <v>2</v>
      </c>
      <c r="D11" s="106">
        <v>1</v>
      </c>
      <c r="E11" s="106">
        <v>1</v>
      </c>
      <c r="F11" s="107">
        <v>0</v>
      </c>
      <c r="H11" s="102"/>
    </row>
    <row r="12" spans="2:8" ht="18.75" customHeight="1">
      <c r="B12" s="68" t="s">
        <v>95</v>
      </c>
      <c r="C12" s="106">
        <f t="shared" si="0"/>
        <v>9</v>
      </c>
      <c r="D12" s="106">
        <v>9</v>
      </c>
      <c r="E12" s="106">
        <v>0</v>
      </c>
      <c r="F12" s="107">
        <v>0</v>
      </c>
      <c r="H12" s="102"/>
    </row>
    <row r="13" spans="2:8" ht="18.75" customHeight="1">
      <c r="B13" s="68" t="s">
        <v>96</v>
      </c>
      <c r="C13" s="106">
        <f t="shared" si="0"/>
        <v>1</v>
      </c>
      <c r="D13" s="106">
        <v>1</v>
      </c>
      <c r="E13" s="106">
        <v>0</v>
      </c>
      <c r="F13" s="107">
        <v>0</v>
      </c>
      <c r="H13" s="102"/>
    </row>
    <row r="14" spans="2:8" ht="18.75" customHeight="1">
      <c r="B14" s="68" t="s">
        <v>97</v>
      </c>
      <c r="C14" s="106">
        <f t="shared" si="0"/>
        <v>1</v>
      </c>
      <c r="D14" s="106">
        <v>1</v>
      </c>
      <c r="E14" s="106">
        <v>0</v>
      </c>
      <c r="F14" s="107">
        <v>0</v>
      </c>
      <c r="H14" s="102"/>
    </row>
    <row r="15" spans="2:8" ht="18.75" customHeight="1">
      <c r="B15" s="68" t="s">
        <v>98</v>
      </c>
      <c r="C15" s="106">
        <f t="shared" si="0"/>
        <v>2</v>
      </c>
      <c r="D15" s="106">
        <v>2</v>
      </c>
      <c r="E15" s="106">
        <v>0</v>
      </c>
      <c r="F15" s="107">
        <v>0</v>
      </c>
      <c r="H15" s="102"/>
    </row>
    <row r="16" spans="2:8" ht="18.75" customHeight="1">
      <c r="B16" s="68" t="s">
        <v>99</v>
      </c>
      <c r="C16" s="106">
        <f t="shared" si="0"/>
        <v>0</v>
      </c>
      <c r="D16" s="106">
        <v>0</v>
      </c>
      <c r="E16" s="106">
        <v>0</v>
      </c>
      <c r="F16" s="107">
        <v>0</v>
      </c>
      <c r="H16" s="102"/>
    </row>
    <row r="17" spans="2:14" ht="15.75" thickBot="1">
      <c r="B17" s="71" t="s">
        <v>81</v>
      </c>
      <c r="C17" s="109">
        <f t="shared" si="0"/>
        <v>223</v>
      </c>
      <c r="D17" s="109">
        <v>166</v>
      </c>
      <c r="E17" s="109">
        <v>44</v>
      </c>
      <c r="F17" s="110">
        <v>13</v>
      </c>
      <c r="H17" s="102"/>
    </row>
    <row r="18" spans="2:14" ht="9" customHeight="1">
      <c r="H18" s="102"/>
    </row>
    <row r="19" spans="2:14" ht="24.75" customHeight="1">
      <c r="B19" s="618" t="s">
        <v>82</v>
      </c>
      <c r="C19" s="618"/>
      <c r="D19" s="618"/>
      <c r="E19" s="618"/>
      <c r="F19" s="618"/>
      <c r="I19" s="618" t="s">
        <v>82</v>
      </c>
      <c r="J19" s="618"/>
      <c r="K19" s="618"/>
      <c r="L19" s="618"/>
      <c r="M19" s="618"/>
      <c r="N19" s="618"/>
    </row>
    <row r="22" spans="2:14" ht="15.75" thickBot="1"/>
    <row r="23" spans="2:14">
      <c r="B23" s="629" t="s">
        <v>89</v>
      </c>
      <c r="C23" s="631" t="s">
        <v>9</v>
      </c>
    </row>
    <row r="24" spans="2:14">
      <c r="B24" s="630"/>
      <c r="C24" s="632"/>
    </row>
    <row r="25" spans="2:14">
      <c r="B25" s="111" t="s">
        <v>9</v>
      </c>
      <c r="C25" s="112">
        <f>+C6/$C$6</f>
        <v>1</v>
      </c>
    </row>
    <row r="26" spans="2:14">
      <c r="B26" s="113" t="s">
        <v>81</v>
      </c>
      <c r="C26" s="114">
        <v>8.8037899723647853E-2</v>
      </c>
    </row>
    <row r="27" spans="2:14">
      <c r="B27" s="113" t="s">
        <v>99</v>
      </c>
      <c r="C27" s="114">
        <v>0</v>
      </c>
    </row>
    <row r="28" spans="2:14">
      <c r="B28" s="113" t="s">
        <v>98</v>
      </c>
      <c r="C28" s="114">
        <v>7.8957757599684166E-4</v>
      </c>
    </row>
    <row r="29" spans="2:14">
      <c r="B29" s="113" t="s">
        <v>97</v>
      </c>
      <c r="C29" s="114">
        <v>3.9478878799842083E-4</v>
      </c>
    </row>
    <row r="30" spans="2:14">
      <c r="B30" s="113" t="s">
        <v>96</v>
      </c>
      <c r="C30" s="114">
        <v>3.9478878799842083E-4</v>
      </c>
    </row>
    <row r="31" spans="2:14" ht="17.25" customHeight="1">
      <c r="B31" s="113" t="s">
        <v>95</v>
      </c>
      <c r="C31" s="114">
        <v>3.5530990919857876E-3</v>
      </c>
    </row>
    <row r="32" spans="2:14">
      <c r="B32" s="113" t="s">
        <v>94</v>
      </c>
      <c r="C32" s="114">
        <v>7.8957757599684166E-4</v>
      </c>
    </row>
    <row r="33" spans="2:9">
      <c r="B33" s="113" t="s">
        <v>93</v>
      </c>
      <c r="C33" s="114">
        <v>5.5270430319778914E-3</v>
      </c>
    </row>
    <row r="34" spans="2:9">
      <c r="B34" s="113" t="s">
        <v>92</v>
      </c>
      <c r="C34" s="114">
        <v>5.1322542439794706E-2</v>
      </c>
    </row>
    <row r="35" spans="2:9">
      <c r="B35" s="113" t="s">
        <v>91</v>
      </c>
      <c r="C35" s="114">
        <v>0.13185945519147257</v>
      </c>
    </row>
    <row r="36" spans="2:9">
      <c r="B36" s="113" t="s">
        <v>90</v>
      </c>
      <c r="C36" s="114">
        <v>0.71733122779313063</v>
      </c>
    </row>
    <row r="38" spans="2:9">
      <c r="I38" s="75"/>
    </row>
    <row r="39" spans="2:9">
      <c r="B39"/>
      <c r="C39"/>
    </row>
    <row r="40" spans="2:9">
      <c r="B40"/>
      <c r="C40"/>
    </row>
    <row r="41" spans="2:9">
      <c r="B41"/>
      <c r="C41"/>
    </row>
    <row r="42" spans="2:9">
      <c r="B42"/>
      <c r="C42"/>
    </row>
    <row r="43" spans="2:9">
      <c r="B43"/>
      <c r="C43"/>
    </row>
    <row r="44" spans="2:9">
      <c r="B44"/>
      <c r="C44"/>
    </row>
    <row r="45" spans="2:9">
      <c r="B45"/>
      <c r="C45"/>
    </row>
    <row r="46" spans="2:9">
      <c r="B46"/>
      <c r="C46"/>
    </row>
    <row r="47" spans="2:9">
      <c r="B47"/>
      <c r="C47"/>
    </row>
    <row r="48" spans="2:9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C58"/>
    </row>
    <row r="59" spans="2:3">
      <c r="C59"/>
    </row>
    <row r="60" spans="2:3">
      <c r="C60"/>
    </row>
    <row r="61" spans="2:3">
      <c r="C61"/>
    </row>
    <row r="62" spans="2:3">
      <c r="C62"/>
    </row>
    <row r="63" spans="2:3">
      <c r="C63"/>
    </row>
    <row r="64" spans="2:3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</sheetData>
  <mergeCells count="10">
    <mergeCell ref="I19:N19"/>
    <mergeCell ref="B23:B24"/>
    <mergeCell ref="C23:C24"/>
    <mergeCell ref="B1:F1"/>
    <mergeCell ref="B2:F2"/>
    <mergeCell ref="B3:G3"/>
    <mergeCell ref="B4:B5"/>
    <mergeCell ref="C4:C5"/>
    <mergeCell ref="D4:F4"/>
    <mergeCell ref="B19:F19"/>
  </mergeCells>
  <pageMargins left="0.7" right="0.7" top="0.75" bottom="0.75" header="0.3" footer="0.3"/>
  <pageSetup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F4:G8"/>
  <sheetViews>
    <sheetView showGridLines="0" workbookViewId="0">
      <selection activeCell="F5" sqref="F5"/>
    </sheetView>
  </sheetViews>
  <sheetFormatPr baseColWidth="10" defaultRowHeight="15"/>
  <sheetData>
    <row r="4" spans="6:7" ht="59.25">
      <c r="F4" s="123" t="s">
        <v>643</v>
      </c>
    </row>
    <row r="5" spans="6:7" ht="30">
      <c r="F5" s="493" t="s">
        <v>474</v>
      </c>
      <c r="G5" s="492"/>
    </row>
    <row r="6" spans="6:7" ht="30">
      <c r="F6" s="493" t="s">
        <v>475</v>
      </c>
      <c r="G6" s="492"/>
    </row>
    <row r="7" spans="6:7" ht="30">
      <c r="F7" s="493" t="s">
        <v>476</v>
      </c>
      <c r="G7" s="492"/>
    </row>
    <row r="8" spans="6:7" ht="30">
      <c r="F8" s="493" t="s">
        <v>477</v>
      </c>
      <c r="G8" s="492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F9:L10"/>
  <sheetViews>
    <sheetView workbookViewId="0">
      <selection activeCell="F9" sqref="F9:L10"/>
    </sheetView>
  </sheetViews>
  <sheetFormatPr baseColWidth="10" defaultRowHeight="15"/>
  <cols>
    <col min="1" max="16384" width="11.42578125" style="1"/>
  </cols>
  <sheetData>
    <row r="9" spans="6:12" ht="59.25">
      <c r="F9" s="613" t="s">
        <v>4</v>
      </c>
      <c r="G9" s="613"/>
      <c r="H9" s="613"/>
      <c r="I9" s="613"/>
      <c r="J9" s="613"/>
      <c r="K9" s="613"/>
      <c r="L9" s="613"/>
    </row>
    <row r="10" spans="6:12" ht="61.5">
      <c r="F10" s="8"/>
      <c r="G10" s="614" t="s">
        <v>474</v>
      </c>
      <c r="H10" s="614"/>
      <c r="I10" s="614"/>
      <c r="J10" s="614"/>
      <c r="K10" s="614"/>
      <c r="L10" s="8"/>
    </row>
  </sheetData>
  <mergeCells count="2">
    <mergeCell ref="F9:L9"/>
    <mergeCell ref="G10:K10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2:I15"/>
  <sheetViews>
    <sheetView showGridLines="0" workbookViewId="0">
      <selection activeCell="K24" sqref="K24"/>
    </sheetView>
  </sheetViews>
  <sheetFormatPr baseColWidth="10" defaultRowHeight="15"/>
  <cols>
    <col min="2" max="2" width="25.140625" customWidth="1"/>
    <col min="3" max="4" width="16.42578125" customWidth="1"/>
  </cols>
  <sheetData>
    <row r="2" spans="1:9">
      <c r="B2" s="615" t="s">
        <v>473</v>
      </c>
      <c r="C2" s="615"/>
      <c r="D2" s="615"/>
    </row>
    <row r="3" spans="1:9">
      <c r="B3" s="619" t="s">
        <v>488</v>
      </c>
      <c r="C3" s="619"/>
      <c r="D3" s="619"/>
    </row>
    <row r="4" spans="1:9" ht="15.75" thickBot="1">
      <c r="B4" s="9"/>
      <c r="C4" s="9"/>
      <c r="D4" s="9"/>
      <c r="E4" s="10"/>
    </row>
    <row r="5" spans="1:9" ht="15.75" thickBot="1">
      <c r="B5" s="494" t="s">
        <v>6</v>
      </c>
      <c r="C5" s="495" t="s">
        <v>7</v>
      </c>
      <c r="D5" s="496" t="s">
        <v>8</v>
      </c>
      <c r="E5" s="10"/>
    </row>
    <row r="6" spans="1:9" ht="19.5" customHeight="1">
      <c r="B6" s="128" t="s">
        <v>9</v>
      </c>
      <c r="C6" s="129">
        <f>+SUM(C7:C11)</f>
        <v>3132.8</v>
      </c>
      <c r="D6" s="130">
        <f>+SUM(D7:D11)</f>
        <v>1</v>
      </c>
    </row>
    <row r="7" spans="1:9" ht="19.5" customHeight="1">
      <c r="B7" s="131" t="s">
        <v>489</v>
      </c>
      <c r="C7" s="132">
        <v>1376.9999999999998</v>
      </c>
      <c r="D7" s="133">
        <v>0.43954290091930537</v>
      </c>
      <c r="F7" s="76"/>
    </row>
    <row r="8" spans="1:9" ht="19.5" customHeight="1">
      <c r="B8" s="131" t="s">
        <v>490</v>
      </c>
      <c r="C8" s="132">
        <v>698</v>
      </c>
      <c r="D8" s="133">
        <v>0.22280388151174671</v>
      </c>
      <c r="F8" s="76"/>
    </row>
    <row r="9" spans="1:9" ht="19.5" customHeight="1">
      <c r="B9" s="131" t="s">
        <v>491</v>
      </c>
      <c r="C9" s="132">
        <v>406.79999999999995</v>
      </c>
      <c r="D9" s="133">
        <v>0.12985188968335035</v>
      </c>
      <c r="F9" s="76"/>
    </row>
    <row r="10" spans="1:9" ht="19.5" customHeight="1">
      <c r="B10" s="131" t="s">
        <v>492</v>
      </c>
      <c r="C10" s="132">
        <v>352</v>
      </c>
      <c r="D10" s="133">
        <v>0.11235955056179776</v>
      </c>
      <c r="F10" s="76"/>
    </row>
    <row r="11" spans="1:9" ht="15.75" thickBot="1">
      <c r="B11" s="180" t="s">
        <v>493</v>
      </c>
      <c r="C11" s="181">
        <v>299</v>
      </c>
      <c r="D11" s="228">
        <v>9.5441777323799798E-2</v>
      </c>
      <c r="F11" s="76"/>
    </row>
    <row r="14" spans="1:9">
      <c r="A14" s="615" t="s">
        <v>494</v>
      </c>
      <c r="B14" s="615"/>
      <c r="C14" s="615"/>
      <c r="D14" s="615"/>
      <c r="E14" s="615"/>
      <c r="F14" s="615"/>
      <c r="G14" s="615"/>
      <c r="H14" s="615"/>
      <c r="I14" s="53"/>
    </row>
    <row r="15" spans="1:9">
      <c r="A15" s="619" t="s">
        <v>495</v>
      </c>
      <c r="B15" s="619"/>
      <c r="C15" s="619"/>
      <c r="D15" s="619"/>
      <c r="E15" s="619"/>
      <c r="F15" s="619"/>
      <c r="G15" s="619"/>
      <c r="H15" s="619"/>
    </row>
  </sheetData>
  <mergeCells count="4">
    <mergeCell ref="B2:D2"/>
    <mergeCell ref="B3:D3"/>
    <mergeCell ref="A14:H14"/>
    <mergeCell ref="A15:H15"/>
  </mergeCells>
  <pageMargins left="0.7" right="0.7" top="0.75" bottom="0.75" header="0.3" footer="0.3"/>
  <pageSetup orientation="portrait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>
  <dimension ref="B1:Q56"/>
  <sheetViews>
    <sheetView showGridLines="0" topLeftCell="C1" workbookViewId="0">
      <selection activeCell="M14" sqref="M14"/>
    </sheetView>
  </sheetViews>
  <sheetFormatPr baseColWidth="10" defaultRowHeight="15"/>
  <cols>
    <col min="1" max="1" width="7.5703125" customWidth="1"/>
    <col min="2" max="2" width="64.85546875" style="53" customWidth="1"/>
    <col min="3" max="3" width="13.7109375" customWidth="1"/>
    <col min="10" max="10" width="18.28515625" customWidth="1"/>
  </cols>
  <sheetData>
    <row r="1" spans="2:11">
      <c r="B1" s="615" t="s">
        <v>487</v>
      </c>
      <c r="C1" s="615"/>
      <c r="D1" s="615"/>
      <c r="E1" s="615"/>
      <c r="F1" s="615"/>
      <c r="G1" s="615"/>
      <c r="H1" s="615"/>
      <c r="I1" s="443"/>
    </row>
    <row r="2" spans="2:11">
      <c r="B2" s="812" t="s">
        <v>497</v>
      </c>
      <c r="C2" s="812"/>
      <c r="D2" s="812"/>
      <c r="E2" s="812"/>
      <c r="F2" s="812"/>
      <c r="G2" s="812"/>
      <c r="H2" s="812"/>
      <c r="I2" s="445"/>
    </row>
    <row r="3" spans="2:11" ht="15.75" thickBot="1">
      <c r="B3" s="38"/>
      <c r="C3" s="38"/>
      <c r="D3" s="38"/>
      <c r="E3" s="38"/>
      <c r="F3" s="38"/>
      <c r="G3" s="38"/>
      <c r="H3" s="38"/>
      <c r="I3" s="38"/>
      <c r="J3" s="39"/>
    </row>
    <row r="4" spans="2:11" ht="15.75" thickBot="1">
      <c r="B4" s="813" t="s">
        <v>16</v>
      </c>
      <c r="C4" s="815" t="s">
        <v>9</v>
      </c>
      <c r="D4" s="817" t="s">
        <v>6</v>
      </c>
      <c r="E4" s="818"/>
      <c r="F4" s="818"/>
      <c r="G4" s="818"/>
      <c r="H4" s="819"/>
      <c r="J4" s="39"/>
    </row>
    <row r="5" spans="2:11" ht="15.75" thickBot="1">
      <c r="B5" s="814"/>
      <c r="C5" s="816"/>
      <c r="D5" s="497" t="s">
        <v>489</v>
      </c>
      <c r="E5" s="498" t="s">
        <v>491</v>
      </c>
      <c r="F5" s="497" t="s">
        <v>490</v>
      </c>
      <c r="G5" s="498" t="s">
        <v>492</v>
      </c>
      <c r="H5" s="499" t="s">
        <v>493</v>
      </c>
      <c r="J5" s="39"/>
    </row>
    <row r="6" spans="2:11" ht="18.75" customHeight="1">
      <c r="B6" s="41" t="s">
        <v>9</v>
      </c>
      <c r="C6" s="139">
        <f t="shared" ref="C6:C53" si="0">+SUM(D6:H6)</f>
        <v>3132.7999999999997</v>
      </c>
      <c r="D6" s="139">
        <f>+SUM(D7:D53)</f>
        <v>1376.9999999999998</v>
      </c>
      <c r="E6" s="139">
        <f>+SUM(E7:E53)</f>
        <v>406.79999999999995</v>
      </c>
      <c r="F6" s="139">
        <f>+SUM(F7:F53)</f>
        <v>698</v>
      </c>
      <c r="G6" s="139">
        <f>+SUM(G7:G53)</f>
        <v>352</v>
      </c>
      <c r="H6" s="140">
        <f>+SUM(H7:H53)</f>
        <v>299</v>
      </c>
      <c r="I6" s="44"/>
      <c r="J6" s="39"/>
    </row>
    <row r="7" spans="2:11">
      <c r="B7" s="45" t="s">
        <v>17</v>
      </c>
      <c r="C7" s="46">
        <f t="shared" si="0"/>
        <v>22</v>
      </c>
      <c r="D7" s="46">
        <v>14</v>
      </c>
      <c r="E7" s="46">
        <v>3</v>
      </c>
      <c r="F7" s="46">
        <v>3</v>
      </c>
      <c r="G7" s="46">
        <v>1</v>
      </c>
      <c r="H7" s="47">
        <v>1</v>
      </c>
      <c r="I7" s="46"/>
      <c r="J7" t="s">
        <v>21</v>
      </c>
      <c r="K7" s="500">
        <v>1.5640960163432076E-2</v>
      </c>
    </row>
    <row r="8" spans="2:11">
      <c r="B8" s="45" t="s">
        <v>135</v>
      </c>
      <c r="C8" s="46">
        <f t="shared" si="0"/>
        <v>35</v>
      </c>
      <c r="D8" s="46">
        <v>17</v>
      </c>
      <c r="E8" s="46">
        <v>3</v>
      </c>
      <c r="F8" s="46">
        <v>2</v>
      </c>
      <c r="G8" s="46">
        <v>11</v>
      </c>
      <c r="H8" s="47">
        <v>2</v>
      </c>
      <c r="I8" s="46"/>
      <c r="J8" t="s">
        <v>74</v>
      </c>
      <c r="K8" s="500">
        <v>1.6598569969356488E-2</v>
      </c>
    </row>
    <row r="9" spans="2:11">
      <c r="B9" s="45" t="s">
        <v>137</v>
      </c>
      <c r="C9" s="46">
        <f t="shared" si="0"/>
        <v>13</v>
      </c>
      <c r="D9" s="46">
        <v>7</v>
      </c>
      <c r="E9" s="46">
        <v>0</v>
      </c>
      <c r="F9" s="46">
        <v>3</v>
      </c>
      <c r="G9" s="46">
        <v>2</v>
      </c>
      <c r="H9" s="47">
        <v>1</v>
      </c>
      <c r="I9" s="46"/>
      <c r="J9" t="s">
        <v>23</v>
      </c>
      <c r="K9" s="500">
        <v>1.9152196118488254E-2</v>
      </c>
    </row>
    <row r="10" spans="2:11">
      <c r="B10" s="45" t="s">
        <v>138</v>
      </c>
      <c r="C10" s="46">
        <f t="shared" si="0"/>
        <v>1</v>
      </c>
      <c r="D10" s="46">
        <v>0</v>
      </c>
      <c r="E10" s="46">
        <v>0</v>
      </c>
      <c r="F10" s="46">
        <v>0</v>
      </c>
      <c r="G10" s="46">
        <v>0</v>
      </c>
      <c r="H10" s="47">
        <v>1</v>
      </c>
      <c r="I10" s="46"/>
      <c r="J10" t="s">
        <v>27</v>
      </c>
      <c r="K10" s="500">
        <v>1.9790602655771195E-2</v>
      </c>
    </row>
    <row r="11" spans="2:11" ht="24">
      <c r="B11" s="45" t="s">
        <v>196</v>
      </c>
      <c r="C11" s="46">
        <f t="shared" si="0"/>
        <v>1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/>
      <c r="J11" t="s">
        <v>29</v>
      </c>
      <c r="K11" s="500">
        <v>4.8518896833503578E-2</v>
      </c>
    </row>
    <row r="12" spans="2:11">
      <c r="B12" s="45" t="s">
        <v>30</v>
      </c>
      <c r="C12" s="46">
        <f t="shared" si="0"/>
        <v>3</v>
      </c>
      <c r="D12" s="46">
        <v>3</v>
      </c>
      <c r="E12" s="46">
        <v>0</v>
      </c>
      <c r="F12" s="46">
        <v>0</v>
      </c>
      <c r="G12" s="46">
        <v>0</v>
      </c>
      <c r="H12" s="47">
        <v>0</v>
      </c>
      <c r="I12" s="46"/>
      <c r="J12" t="s">
        <v>31</v>
      </c>
      <c r="K12" s="500">
        <v>8.1077630234933612E-2</v>
      </c>
    </row>
    <row r="13" spans="2:11">
      <c r="B13" s="45" t="s">
        <v>32</v>
      </c>
      <c r="C13" s="46">
        <f t="shared" si="0"/>
        <v>1</v>
      </c>
      <c r="D13" s="46">
        <v>0</v>
      </c>
      <c r="E13" s="46">
        <v>0</v>
      </c>
      <c r="F13" s="46">
        <v>1</v>
      </c>
      <c r="G13" s="46">
        <v>0</v>
      </c>
      <c r="H13" s="47">
        <v>0</v>
      </c>
      <c r="I13" s="46"/>
      <c r="J13" t="s">
        <v>33</v>
      </c>
      <c r="K13" s="500">
        <v>9.8953013278855986E-2</v>
      </c>
    </row>
    <row r="14" spans="2:11">
      <c r="B14" s="45" t="s">
        <v>36</v>
      </c>
      <c r="C14" s="46">
        <f t="shared" si="0"/>
        <v>1</v>
      </c>
      <c r="D14" s="46">
        <v>0</v>
      </c>
      <c r="E14" s="46">
        <v>0</v>
      </c>
      <c r="F14" s="46">
        <v>1</v>
      </c>
      <c r="G14" s="46">
        <v>0</v>
      </c>
      <c r="H14" s="47">
        <v>0</v>
      </c>
      <c r="I14" s="46"/>
      <c r="J14" t="s">
        <v>35</v>
      </c>
      <c r="K14" s="500">
        <v>0.1197012257405516</v>
      </c>
    </row>
    <row r="15" spans="2:11">
      <c r="B15" s="45" t="s">
        <v>140</v>
      </c>
      <c r="C15" s="46">
        <f t="shared" si="0"/>
        <v>11</v>
      </c>
      <c r="D15" s="46">
        <v>0</v>
      </c>
      <c r="E15" s="46">
        <v>0</v>
      </c>
      <c r="F15" s="46">
        <v>5</v>
      </c>
      <c r="G15" s="46">
        <v>3</v>
      </c>
      <c r="H15" s="47">
        <v>3</v>
      </c>
      <c r="I15" s="46"/>
      <c r="J15" t="s">
        <v>37</v>
      </c>
      <c r="K15" s="500">
        <v>0.43124361593462723</v>
      </c>
    </row>
    <row r="16" spans="2:11">
      <c r="B16" s="45" t="s">
        <v>40</v>
      </c>
      <c r="C16" s="46">
        <f t="shared" si="0"/>
        <v>2</v>
      </c>
      <c r="D16" s="46">
        <v>0</v>
      </c>
      <c r="E16" s="46">
        <v>1</v>
      </c>
      <c r="F16" s="46">
        <v>1</v>
      </c>
      <c r="G16" s="46">
        <v>0</v>
      </c>
      <c r="H16" s="47">
        <v>0</v>
      </c>
      <c r="I16" s="46"/>
    </row>
    <row r="17" spans="2:10">
      <c r="B17" s="45" t="s">
        <v>44</v>
      </c>
      <c r="C17" s="46">
        <f t="shared" si="0"/>
        <v>12</v>
      </c>
      <c r="D17" s="46">
        <v>3</v>
      </c>
      <c r="E17" s="46">
        <v>0</v>
      </c>
      <c r="F17" s="46">
        <v>1</v>
      </c>
      <c r="G17" s="46">
        <v>1</v>
      </c>
      <c r="H17" s="47">
        <v>7</v>
      </c>
      <c r="I17" s="46"/>
      <c r="J17" s="39"/>
    </row>
    <row r="18" spans="2:10">
      <c r="B18" s="45" t="s">
        <v>46</v>
      </c>
      <c r="C18" s="46">
        <f t="shared" si="0"/>
        <v>3</v>
      </c>
      <c r="D18" s="46">
        <v>1</v>
      </c>
      <c r="E18" s="46">
        <v>0</v>
      </c>
      <c r="F18" s="46">
        <v>0</v>
      </c>
      <c r="G18" s="46">
        <v>0</v>
      </c>
      <c r="H18" s="47">
        <v>2</v>
      </c>
      <c r="I18" s="46"/>
      <c r="J18" s="39"/>
    </row>
    <row r="19" spans="2:10">
      <c r="B19" s="45" t="s">
        <v>47</v>
      </c>
      <c r="C19" s="46">
        <f t="shared" si="0"/>
        <v>1</v>
      </c>
      <c r="D19" s="46">
        <v>1</v>
      </c>
      <c r="E19" s="46">
        <v>0</v>
      </c>
      <c r="F19" s="46">
        <v>0</v>
      </c>
      <c r="G19" s="46">
        <v>0</v>
      </c>
      <c r="H19" s="47">
        <v>0</v>
      </c>
      <c r="I19" s="46"/>
      <c r="J19" s="39"/>
    </row>
    <row r="20" spans="2:10">
      <c r="B20" s="45" t="s">
        <v>48</v>
      </c>
      <c r="C20" s="46">
        <f t="shared" si="0"/>
        <v>3</v>
      </c>
      <c r="D20" s="46">
        <v>2</v>
      </c>
      <c r="E20" s="46">
        <v>0</v>
      </c>
      <c r="F20" s="46">
        <v>0</v>
      </c>
      <c r="G20" s="46">
        <v>1</v>
      </c>
      <c r="H20" s="47">
        <v>0</v>
      </c>
      <c r="I20" s="46"/>
      <c r="J20" s="39"/>
    </row>
    <row r="21" spans="2:10">
      <c r="B21" s="45" t="s">
        <v>50</v>
      </c>
      <c r="C21" s="46">
        <f t="shared" si="0"/>
        <v>1</v>
      </c>
      <c r="D21" s="46">
        <v>1</v>
      </c>
      <c r="E21" s="46">
        <v>0</v>
      </c>
      <c r="F21" s="46">
        <v>0</v>
      </c>
      <c r="G21" s="46">
        <v>0</v>
      </c>
      <c r="H21" s="47">
        <v>0</v>
      </c>
      <c r="I21" s="46"/>
      <c r="J21" s="39"/>
    </row>
    <row r="22" spans="2:10">
      <c r="B22" s="45" t="s">
        <v>51</v>
      </c>
      <c r="C22" s="46">
        <f t="shared" si="0"/>
        <v>2</v>
      </c>
      <c r="D22" s="46">
        <v>0</v>
      </c>
      <c r="E22" s="46">
        <v>0</v>
      </c>
      <c r="F22" s="46">
        <v>0</v>
      </c>
      <c r="G22" s="46">
        <v>1</v>
      </c>
      <c r="H22" s="47">
        <v>1</v>
      </c>
      <c r="I22" s="46"/>
      <c r="J22" s="39"/>
    </row>
    <row r="23" spans="2:10">
      <c r="B23" s="45" t="s">
        <v>29</v>
      </c>
      <c r="C23" s="46">
        <f t="shared" si="0"/>
        <v>152</v>
      </c>
      <c r="D23" s="46">
        <v>67</v>
      </c>
      <c r="E23" s="46">
        <v>26</v>
      </c>
      <c r="F23" s="46">
        <v>31</v>
      </c>
      <c r="G23" s="46">
        <v>14</v>
      </c>
      <c r="H23" s="47">
        <v>14</v>
      </c>
      <c r="I23" s="46"/>
      <c r="J23" s="39"/>
    </row>
    <row r="24" spans="2:10">
      <c r="B24" s="45" t="s">
        <v>19</v>
      </c>
      <c r="C24" s="46">
        <f t="shared" si="0"/>
        <v>22</v>
      </c>
      <c r="D24" s="46">
        <v>11</v>
      </c>
      <c r="E24" s="46">
        <v>4</v>
      </c>
      <c r="F24" s="46">
        <v>4</v>
      </c>
      <c r="G24" s="46">
        <v>2</v>
      </c>
      <c r="H24" s="47">
        <v>1</v>
      </c>
      <c r="I24" s="46"/>
      <c r="J24" s="39"/>
    </row>
    <row r="25" spans="2:10" ht="24">
      <c r="B25" s="45" t="s">
        <v>37</v>
      </c>
      <c r="C25" s="46">
        <f t="shared" si="0"/>
        <v>1351</v>
      </c>
      <c r="D25" s="46">
        <v>601</v>
      </c>
      <c r="E25" s="46">
        <v>216</v>
      </c>
      <c r="F25" s="46">
        <v>292</v>
      </c>
      <c r="G25" s="46">
        <v>138</v>
      </c>
      <c r="H25" s="47">
        <v>104</v>
      </c>
      <c r="I25" s="46"/>
      <c r="J25" s="39"/>
    </row>
    <row r="26" spans="2:10">
      <c r="B26" s="45" t="s">
        <v>52</v>
      </c>
      <c r="C26" s="46">
        <f t="shared" si="0"/>
        <v>1</v>
      </c>
      <c r="D26" s="46">
        <v>1</v>
      </c>
      <c r="E26" s="46">
        <v>0</v>
      </c>
      <c r="F26" s="46">
        <v>0</v>
      </c>
      <c r="G26" s="46">
        <v>0</v>
      </c>
      <c r="H26" s="47">
        <v>0</v>
      </c>
      <c r="I26" s="46"/>
      <c r="J26" s="39"/>
    </row>
    <row r="27" spans="2:10">
      <c r="B27" s="45" t="s">
        <v>53</v>
      </c>
      <c r="C27" s="46">
        <f t="shared" si="0"/>
        <v>7</v>
      </c>
      <c r="D27" s="46">
        <v>4</v>
      </c>
      <c r="E27" s="46">
        <v>0</v>
      </c>
      <c r="F27" s="46">
        <v>1</v>
      </c>
      <c r="G27" s="46">
        <v>1</v>
      </c>
      <c r="H27" s="47">
        <v>1</v>
      </c>
      <c r="I27" s="46"/>
      <c r="J27" s="39"/>
    </row>
    <row r="28" spans="2:10">
      <c r="B28" s="45" t="s">
        <v>54</v>
      </c>
      <c r="C28" s="46">
        <f t="shared" si="0"/>
        <v>3</v>
      </c>
      <c r="D28" s="46">
        <v>2</v>
      </c>
      <c r="E28" s="46">
        <v>0</v>
      </c>
      <c r="F28" s="46">
        <v>0</v>
      </c>
      <c r="G28" s="46">
        <v>1</v>
      </c>
      <c r="H28" s="47">
        <v>0</v>
      </c>
      <c r="I28" s="46"/>
      <c r="J28" s="39"/>
    </row>
    <row r="29" spans="2:10">
      <c r="B29" s="45" t="s">
        <v>55</v>
      </c>
      <c r="C29" s="46">
        <f t="shared" si="0"/>
        <v>8</v>
      </c>
      <c r="D29" s="46">
        <v>4</v>
      </c>
      <c r="E29" s="46">
        <v>1</v>
      </c>
      <c r="F29" s="46">
        <v>1</v>
      </c>
      <c r="G29" s="46">
        <v>1</v>
      </c>
      <c r="H29" s="47">
        <v>1</v>
      </c>
      <c r="I29" s="46"/>
      <c r="J29" s="39"/>
    </row>
    <row r="30" spans="2:10">
      <c r="B30" s="45" t="s">
        <v>33</v>
      </c>
      <c r="C30" s="46">
        <f t="shared" si="0"/>
        <v>310</v>
      </c>
      <c r="D30" s="46">
        <v>132</v>
      </c>
      <c r="E30" s="46">
        <v>41</v>
      </c>
      <c r="F30" s="46">
        <v>68</v>
      </c>
      <c r="G30" s="46">
        <v>27</v>
      </c>
      <c r="H30" s="47">
        <v>42</v>
      </c>
      <c r="I30" s="46"/>
      <c r="J30" s="39"/>
    </row>
    <row r="31" spans="2:10">
      <c r="B31" s="45" t="s">
        <v>58</v>
      </c>
      <c r="C31" s="46">
        <f t="shared" si="0"/>
        <v>1</v>
      </c>
      <c r="D31" s="46">
        <v>0</v>
      </c>
      <c r="E31" s="46">
        <v>0</v>
      </c>
      <c r="F31" s="46">
        <v>1</v>
      </c>
      <c r="G31" s="46">
        <v>0</v>
      </c>
      <c r="H31" s="47">
        <v>0</v>
      </c>
      <c r="I31" s="46"/>
      <c r="J31" s="39"/>
    </row>
    <row r="32" spans="2:10">
      <c r="B32" s="45" t="s">
        <v>142</v>
      </c>
      <c r="C32" s="46">
        <f t="shared" si="0"/>
        <v>40</v>
      </c>
      <c r="D32" s="46">
        <v>17</v>
      </c>
      <c r="E32" s="46">
        <v>3</v>
      </c>
      <c r="F32" s="46">
        <v>6</v>
      </c>
      <c r="G32" s="46">
        <v>9</v>
      </c>
      <c r="H32" s="47">
        <v>5</v>
      </c>
      <c r="I32" s="46"/>
      <c r="J32" s="39"/>
    </row>
    <row r="33" spans="2:17">
      <c r="B33" s="45" t="s">
        <v>21</v>
      </c>
      <c r="C33" s="46">
        <f t="shared" si="0"/>
        <v>49</v>
      </c>
      <c r="D33" s="46">
        <v>24</v>
      </c>
      <c r="E33" s="46">
        <v>3</v>
      </c>
      <c r="F33" s="46">
        <v>8</v>
      </c>
      <c r="G33" s="46">
        <v>5</v>
      </c>
      <c r="H33" s="47">
        <v>9</v>
      </c>
      <c r="I33" s="46"/>
      <c r="J33" s="39"/>
    </row>
    <row r="34" spans="2:17" ht="24">
      <c r="B34" s="45" t="s">
        <v>61</v>
      </c>
      <c r="C34" s="46">
        <f t="shared" si="0"/>
        <v>1</v>
      </c>
      <c r="D34" s="46">
        <v>0</v>
      </c>
      <c r="E34" s="46">
        <v>1</v>
      </c>
      <c r="F34" s="46">
        <v>0</v>
      </c>
      <c r="G34" s="46">
        <v>0</v>
      </c>
      <c r="H34" s="47">
        <v>0</v>
      </c>
      <c r="I34" s="46"/>
      <c r="J34" s="39"/>
    </row>
    <row r="35" spans="2:17">
      <c r="B35" s="45" t="s">
        <v>63</v>
      </c>
      <c r="C35" s="46">
        <f t="shared" si="0"/>
        <v>3</v>
      </c>
      <c r="D35" s="46">
        <v>2</v>
      </c>
      <c r="E35" s="46">
        <v>0</v>
      </c>
      <c r="F35" s="46">
        <v>0</v>
      </c>
      <c r="G35" s="46">
        <v>1</v>
      </c>
      <c r="H35" s="47">
        <v>0</v>
      </c>
      <c r="I35" s="46"/>
      <c r="J35" s="39"/>
    </row>
    <row r="36" spans="2:17">
      <c r="B36" s="45" t="s">
        <v>64</v>
      </c>
      <c r="C36" s="46">
        <f t="shared" si="0"/>
        <v>11</v>
      </c>
      <c r="D36" s="46">
        <v>4</v>
      </c>
      <c r="E36" s="46">
        <v>0</v>
      </c>
      <c r="F36" s="46">
        <v>3</v>
      </c>
      <c r="G36" s="46">
        <v>4</v>
      </c>
      <c r="H36" s="47">
        <v>0</v>
      </c>
      <c r="I36" s="46"/>
      <c r="J36" s="39"/>
    </row>
    <row r="37" spans="2:17">
      <c r="B37" s="45" t="s">
        <v>66</v>
      </c>
      <c r="C37" s="46">
        <f t="shared" si="0"/>
        <v>1</v>
      </c>
      <c r="D37" s="46">
        <v>0</v>
      </c>
      <c r="E37" s="46">
        <v>0</v>
      </c>
      <c r="F37" s="46">
        <v>1</v>
      </c>
      <c r="G37" s="46">
        <v>0</v>
      </c>
      <c r="H37" s="47">
        <v>0</v>
      </c>
      <c r="I37" s="46"/>
      <c r="J37" s="39"/>
    </row>
    <row r="38" spans="2:17">
      <c r="B38" s="45" t="s">
        <v>68</v>
      </c>
      <c r="C38" s="46">
        <f t="shared" si="0"/>
        <v>9</v>
      </c>
      <c r="D38" s="46">
        <v>4</v>
      </c>
      <c r="E38" s="46">
        <v>1</v>
      </c>
      <c r="F38" s="46">
        <v>1</v>
      </c>
      <c r="G38" s="46">
        <v>1</v>
      </c>
      <c r="H38" s="47">
        <v>2</v>
      </c>
      <c r="I38" s="46"/>
      <c r="J38" s="39"/>
    </row>
    <row r="39" spans="2:17">
      <c r="B39" s="45" t="s">
        <v>69</v>
      </c>
      <c r="C39" s="46">
        <f t="shared" si="0"/>
        <v>2</v>
      </c>
      <c r="D39" s="46">
        <v>1</v>
      </c>
      <c r="E39" s="46">
        <v>0</v>
      </c>
      <c r="F39" s="46">
        <v>0</v>
      </c>
      <c r="G39" s="46">
        <v>1</v>
      </c>
      <c r="H39" s="47">
        <v>0</v>
      </c>
      <c r="I39" s="46"/>
      <c r="J39" s="39"/>
    </row>
    <row r="40" spans="2:17">
      <c r="B40" s="45" t="s">
        <v>70</v>
      </c>
      <c r="C40" s="46">
        <f t="shared" si="0"/>
        <v>1</v>
      </c>
      <c r="D40" s="46">
        <v>0</v>
      </c>
      <c r="E40" s="46">
        <v>0</v>
      </c>
      <c r="F40" s="46">
        <v>0</v>
      </c>
      <c r="G40" s="46">
        <v>0</v>
      </c>
      <c r="H40" s="47">
        <v>1</v>
      </c>
      <c r="I40" s="46"/>
      <c r="J40" s="39"/>
    </row>
    <row r="41" spans="2:17" ht="24">
      <c r="B41" s="45" t="s">
        <v>73</v>
      </c>
      <c r="C41" s="46">
        <f t="shared" si="0"/>
        <v>10</v>
      </c>
      <c r="D41" s="46">
        <v>2</v>
      </c>
      <c r="E41" s="46">
        <v>2</v>
      </c>
      <c r="F41" s="46">
        <v>2</v>
      </c>
      <c r="G41" s="46">
        <v>3</v>
      </c>
      <c r="H41" s="47">
        <v>1</v>
      </c>
      <c r="I41" s="46"/>
      <c r="J41" s="618" t="s">
        <v>59</v>
      </c>
      <c r="K41" s="618"/>
      <c r="L41" s="618"/>
      <c r="M41" s="618"/>
      <c r="N41" s="618"/>
      <c r="O41" s="618"/>
      <c r="P41" s="618"/>
      <c r="Q41" s="618"/>
    </row>
    <row r="42" spans="2:17" ht="24">
      <c r="B42" s="45" t="s">
        <v>74</v>
      </c>
      <c r="C42" s="46">
        <f t="shared" si="0"/>
        <v>52</v>
      </c>
      <c r="D42" s="46">
        <v>23</v>
      </c>
      <c r="E42" s="46">
        <v>4</v>
      </c>
      <c r="F42" s="46">
        <v>16</v>
      </c>
      <c r="G42" s="46">
        <v>5</v>
      </c>
      <c r="H42" s="47">
        <v>4</v>
      </c>
      <c r="I42" s="46"/>
      <c r="J42" s="39"/>
    </row>
    <row r="43" spans="2:17">
      <c r="B43" s="45" t="s">
        <v>25</v>
      </c>
      <c r="C43" s="46">
        <f t="shared" si="0"/>
        <v>46</v>
      </c>
      <c r="D43" s="46">
        <v>17</v>
      </c>
      <c r="E43" s="46">
        <v>8</v>
      </c>
      <c r="F43" s="46">
        <v>16</v>
      </c>
      <c r="G43" s="46">
        <v>1</v>
      </c>
      <c r="H43" s="47">
        <v>4</v>
      </c>
      <c r="I43" s="46"/>
      <c r="J43" s="39"/>
    </row>
    <row r="44" spans="2:17">
      <c r="B44" s="45" t="s">
        <v>75</v>
      </c>
      <c r="C44" s="46">
        <f t="shared" si="0"/>
        <v>26</v>
      </c>
      <c r="D44" s="46">
        <v>6</v>
      </c>
      <c r="E44" s="46">
        <v>4</v>
      </c>
      <c r="F44" s="46">
        <v>8</v>
      </c>
      <c r="G44" s="46">
        <v>5</v>
      </c>
      <c r="H44" s="47">
        <v>3</v>
      </c>
      <c r="I44" s="46"/>
      <c r="J44" s="39"/>
    </row>
    <row r="45" spans="2:17">
      <c r="B45" s="45" t="s">
        <v>76</v>
      </c>
      <c r="C45" s="46">
        <f t="shared" si="0"/>
        <v>1</v>
      </c>
      <c r="D45" s="46">
        <v>1</v>
      </c>
      <c r="E45" s="46">
        <v>0</v>
      </c>
      <c r="F45" s="46">
        <v>0</v>
      </c>
      <c r="G45" s="46">
        <v>0</v>
      </c>
      <c r="H45" s="47">
        <v>0</v>
      </c>
      <c r="I45" s="46"/>
      <c r="J45" s="39"/>
    </row>
    <row r="46" spans="2:17">
      <c r="B46" s="45" t="s">
        <v>77</v>
      </c>
      <c r="C46" s="46">
        <f t="shared" si="0"/>
        <v>15</v>
      </c>
      <c r="D46" s="46">
        <v>9</v>
      </c>
      <c r="E46" s="46">
        <v>0</v>
      </c>
      <c r="F46" s="46">
        <v>3</v>
      </c>
      <c r="G46" s="46">
        <v>3</v>
      </c>
      <c r="H46" s="47">
        <v>0</v>
      </c>
      <c r="I46" s="46"/>
      <c r="J46" s="39"/>
    </row>
    <row r="47" spans="2:17">
      <c r="B47" s="45" t="s">
        <v>148</v>
      </c>
      <c r="C47" s="46">
        <f t="shared" si="0"/>
        <v>2</v>
      </c>
      <c r="D47" s="46">
        <v>1</v>
      </c>
      <c r="E47" s="46">
        <v>0</v>
      </c>
      <c r="F47" s="46">
        <v>0</v>
      </c>
      <c r="G47" s="46">
        <v>1</v>
      </c>
      <c r="H47" s="47">
        <v>0</v>
      </c>
      <c r="I47" s="46"/>
      <c r="J47" s="39"/>
    </row>
    <row r="48" spans="2:17">
      <c r="B48" s="45" t="s">
        <v>35</v>
      </c>
      <c r="C48" s="46">
        <f t="shared" si="0"/>
        <v>375</v>
      </c>
      <c r="D48" s="46">
        <v>183</v>
      </c>
      <c r="E48" s="46">
        <v>31</v>
      </c>
      <c r="F48" s="46">
        <v>86</v>
      </c>
      <c r="G48" s="46">
        <v>42</v>
      </c>
      <c r="H48" s="47">
        <v>33</v>
      </c>
      <c r="I48" s="46"/>
      <c r="J48" s="39"/>
    </row>
    <row r="49" spans="2:10">
      <c r="B49" s="45" t="s">
        <v>80</v>
      </c>
      <c r="C49" s="46">
        <f t="shared" si="0"/>
        <v>22</v>
      </c>
      <c r="D49" s="46">
        <v>10</v>
      </c>
      <c r="E49" s="46">
        <v>0</v>
      </c>
      <c r="F49" s="46">
        <v>6</v>
      </c>
      <c r="G49" s="46">
        <v>2</v>
      </c>
      <c r="H49" s="47">
        <v>4</v>
      </c>
      <c r="I49" s="46"/>
      <c r="J49" s="39"/>
    </row>
    <row r="50" spans="2:10">
      <c r="B50" s="45" t="s">
        <v>27</v>
      </c>
      <c r="C50" s="46">
        <f t="shared" si="0"/>
        <v>62</v>
      </c>
      <c r="D50" s="46">
        <v>20</v>
      </c>
      <c r="E50" s="46">
        <v>2</v>
      </c>
      <c r="F50" s="46">
        <v>30</v>
      </c>
      <c r="G50" s="46">
        <v>3</v>
      </c>
      <c r="H50" s="47">
        <v>7</v>
      </c>
      <c r="I50" s="46"/>
      <c r="J50" s="39"/>
    </row>
    <row r="51" spans="2:10">
      <c r="B51" s="45" t="s">
        <v>23</v>
      </c>
      <c r="C51" s="46">
        <f t="shared" si="0"/>
        <v>60</v>
      </c>
      <c r="D51" s="46">
        <v>25</v>
      </c>
      <c r="E51" s="46">
        <v>6</v>
      </c>
      <c r="F51" s="46">
        <v>10</v>
      </c>
      <c r="G51" s="46">
        <v>10</v>
      </c>
      <c r="H51" s="47">
        <v>9</v>
      </c>
      <c r="I51" s="46"/>
      <c r="J51" s="39"/>
    </row>
    <row r="52" spans="2:10">
      <c r="B52" s="45" t="s">
        <v>31</v>
      </c>
      <c r="C52" s="46">
        <f t="shared" si="0"/>
        <v>254</v>
      </c>
      <c r="D52" s="46">
        <v>100</v>
      </c>
      <c r="E52" s="46">
        <v>35</v>
      </c>
      <c r="F52" s="46">
        <v>65</v>
      </c>
      <c r="G52" s="46">
        <v>31</v>
      </c>
      <c r="H52" s="47">
        <v>23</v>
      </c>
      <c r="I52" s="46"/>
      <c r="J52" s="39"/>
    </row>
    <row r="53" spans="2:10" ht="15.75" thickBot="1">
      <c r="B53" s="187" t="s">
        <v>81</v>
      </c>
      <c r="C53" s="51">
        <f t="shared" si="0"/>
        <v>123.79999999999973</v>
      </c>
      <c r="D53" s="51">
        <v>56.999999999999773</v>
      </c>
      <c r="E53" s="51">
        <v>11.799999999999955</v>
      </c>
      <c r="F53" s="51">
        <v>22</v>
      </c>
      <c r="G53" s="51">
        <v>21</v>
      </c>
      <c r="H53" s="52">
        <v>12</v>
      </c>
      <c r="I53" s="46"/>
    </row>
    <row r="54" spans="2:10" ht="8.25" customHeight="1"/>
    <row r="55" spans="2:10" ht="19.5" customHeight="1">
      <c r="B55" s="618" t="s">
        <v>82</v>
      </c>
      <c r="C55" s="618"/>
      <c r="D55" s="618"/>
      <c r="E55" s="618"/>
      <c r="F55" s="618"/>
      <c r="G55" s="618"/>
      <c r="H55" s="618"/>
      <c r="I55" s="444"/>
    </row>
    <row r="56" spans="2:10">
      <c r="B56" s="618" t="s">
        <v>59</v>
      </c>
      <c r="C56" s="618"/>
      <c r="D56" s="618"/>
      <c r="E56" s="618"/>
      <c r="F56" s="618"/>
      <c r="G56" s="618"/>
      <c r="H56" s="618"/>
      <c r="I56" s="618"/>
    </row>
  </sheetData>
  <mergeCells count="8">
    <mergeCell ref="J41:Q41"/>
    <mergeCell ref="B55:H55"/>
    <mergeCell ref="B56:I56"/>
    <mergeCell ref="B1:H1"/>
    <mergeCell ref="B2:H2"/>
    <mergeCell ref="B4:B5"/>
    <mergeCell ref="C4:C5"/>
    <mergeCell ref="D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170</vt:i4>
      </vt:variant>
    </vt:vector>
  </HeadingPairs>
  <TitlesOfParts>
    <vt:vector size="170" baseType="lpstr">
      <vt:lpstr>I. Cibao norte</vt:lpstr>
      <vt:lpstr>1. Espaillat</vt:lpstr>
      <vt:lpstr>Cuadro 46 y mapa 17</vt:lpstr>
      <vt:lpstr>Cuadro 47 y gráfico 46</vt:lpstr>
      <vt:lpstr>Cuadro 48 y gráfico 47 Y 48</vt:lpstr>
      <vt:lpstr>Cuadro 49 y gráfico 49 </vt:lpstr>
      <vt:lpstr>2. Puerto Plata</vt:lpstr>
      <vt:lpstr>Cuadro 50 y mapa 18</vt:lpstr>
      <vt:lpstr>Cuadro 51 y gráfico 52</vt:lpstr>
      <vt:lpstr>Cuadro 52 y gráfico 51 Y 52</vt:lpstr>
      <vt:lpstr>Cuadro 53 y gráfico 53</vt:lpstr>
      <vt:lpstr>3. Santiago</vt:lpstr>
      <vt:lpstr>Cuadro 54 y Mapa 19</vt:lpstr>
      <vt:lpstr>Cuadro 55 y gráfico 54</vt:lpstr>
      <vt:lpstr>Cuadro 56 y gráfico 55 Y 56</vt:lpstr>
      <vt:lpstr>Cuadro 57 y gráfico 57</vt:lpstr>
      <vt:lpstr>2. Cibao sur</vt:lpstr>
      <vt:lpstr>1. La vega</vt:lpstr>
      <vt:lpstr>cuadro 58 y mapa 20</vt:lpstr>
      <vt:lpstr>Cuadro 59 y gráfico 58</vt:lpstr>
      <vt:lpstr>Cuadro 60 y gráfico 59 Y 60</vt:lpstr>
      <vt:lpstr>Cuadro 61 y gráfico 61</vt:lpstr>
      <vt:lpstr>2. Sanchez Ramirez</vt:lpstr>
      <vt:lpstr>Cuadro 62 y Mapa 21</vt:lpstr>
      <vt:lpstr>Cuadro 63 y gráfico 62</vt:lpstr>
      <vt:lpstr>Cuadro 64 y gráfico 63 Y 64</vt:lpstr>
      <vt:lpstr>Cuadro 65 y gráfico 65</vt:lpstr>
      <vt:lpstr>3. Monseñor Nouel</vt:lpstr>
      <vt:lpstr>Cuadro 66 y Mapa 22</vt:lpstr>
      <vt:lpstr>Cuadro 67 y gráfico 66</vt:lpstr>
      <vt:lpstr>Cuadro 68 y gráfico 67 Y 68</vt:lpstr>
      <vt:lpstr>Cuadro 69 y gráfico 69</vt:lpstr>
      <vt:lpstr>III. Region Cibao Nordeste</vt:lpstr>
      <vt:lpstr>1. Duarte</vt:lpstr>
      <vt:lpstr>Cuadro 70 y Mapa 23</vt:lpstr>
      <vt:lpstr>Cuadro 71 y gráfico 70</vt:lpstr>
      <vt:lpstr>Cuadro 72 y gráfico 71 y 72</vt:lpstr>
      <vt:lpstr>Cuadro 73 y gráfico 73</vt:lpstr>
      <vt:lpstr>2. Maria Trinidad Sanchez</vt:lpstr>
      <vt:lpstr>Cuadro 74 y Mapa 24</vt:lpstr>
      <vt:lpstr>Cuadro 75 y gráfico 74</vt:lpstr>
      <vt:lpstr>Cuadro 76 y gráfico 75 Y 76</vt:lpstr>
      <vt:lpstr>Cuadro 77 y gráfico 77</vt:lpstr>
      <vt:lpstr>3. Hermanas Mirabal</vt:lpstr>
      <vt:lpstr>Cuadro 78 y Mapa 25</vt:lpstr>
      <vt:lpstr>Cuadro 79 y gráfico 78</vt:lpstr>
      <vt:lpstr>Cuadro 80 y gráfico 79 Y 80</vt:lpstr>
      <vt:lpstr>Cuadro 81 y gráfico 81</vt:lpstr>
      <vt:lpstr>4. Samaná</vt:lpstr>
      <vt:lpstr>Cuadro 82 y Mapa 26</vt:lpstr>
      <vt:lpstr>Cuadro 83 y gráfico 82</vt:lpstr>
      <vt:lpstr>Cuadro 84 y gráfico 83 Y 84</vt:lpstr>
      <vt:lpstr>Cuadro 85 y gráfico 85</vt:lpstr>
      <vt:lpstr>IV. Región Cibao Noroeste</vt:lpstr>
      <vt:lpstr>1. Dajabón</vt:lpstr>
      <vt:lpstr>Cuadro 86 y Mapa 27</vt:lpstr>
      <vt:lpstr>Cuadro 87  y gráfico 86</vt:lpstr>
      <vt:lpstr>Cuadro 88 y gráfico 87 y 88</vt:lpstr>
      <vt:lpstr>Cuadro 89 y gráfico 89</vt:lpstr>
      <vt:lpstr>2. Monte Cristi</vt:lpstr>
      <vt:lpstr>Cuadro 90 y Mapa 28</vt:lpstr>
      <vt:lpstr>Cuadro 91 y Gráfico 90</vt:lpstr>
      <vt:lpstr>Cuadro 92 y gráfico 91 Y 92</vt:lpstr>
      <vt:lpstr>Cuadro 93 y gráfico 93</vt:lpstr>
      <vt:lpstr>3. Santiago Rodriguez</vt:lpstr>
      <vt:lpstr>Cuadro 94 y Mapa 29</vt:lpstr>
      <vt:lpstr>Cuadro 95 y gráfico 94</vt:lpstr>
      <vt:lpstr>Cuadro 96 y gráfico 95 Y 96</vt:lpstr>
      <vt:lpstr>Cuadro 97 y gráfico 97</vt:lpstr>
      <vt:lpstr>4. Valverde</vt:lpstr>
      <vt:lpstr>Cuadro 98 y Mapa 30</vt:lpstr>
      <vt:lpstr>Cuadro 99 y gráfico 98</vt:lpstr>
      <vt:lpstr>Cuadro 100 y gráfico 99 y 100</vt:lpstr>
      <vt:lpstr>Cuadro 101 y gráfico 101</vt:lpstr>
      <vt:lpstr>V. Region valdesia</vt:lpstr>
      <vt:lpstr>1. Azua</vt:lpstr>
      <vt:lpstr>Cuadro102 y Mapa 31</vt:lpstr>
      <vt:lpstr>Cuadro 103 y gráfico 102</vt:lpstr>
      <vt:lpstr>Cuadro 104 y gráfico 103 Y 104</vt:lpstr>
      <vt:lpstr>Cuadro 105 y gráfico 105</vt:lpstr>
      <vt:lpstr>2. Peravia</vt:lpstr>
      <vt:lpstr>Cuadro 106 y Mapa 32</vt:lpstr>
      <vt:lpstr>Cuadro 107 y gráfico 106</vt:lpstr>
      <vt:lpstr>Cuadro 108 y gráfico 107 Y 108</vt:lpstr>
      <vt:lpstr>Cuadro 109 y gráfico 109</vt:lpstr>
      <vt:lpstr>3. San Cristóbal</vt:lpstr>
      <vt:lpstr>Cuadro 110 y Mapa 33</vt:lpstr>
      <vt:lpstr>Cuadro 111 y gráfico 110</vt:lpstr>
      <vt:lpstr>Cuadro 112 y gráfico 111 Y 112</vt:lpstr>
      <vt:lpstr>Cuadro 113 y gráfico 113</vt:lpstr>
      <vt:lpstr>4. San José de Ocoa</vt:lpstr>
      <vt:lpstr>Cuadro 114 y Mapa 34</vt:lpstr>
      <vt:lpstr>Cuadro 115 y gráfico 114</vt:lpstr>
      <vt:lpstr>Cuadro 116 y gráfico 115 Y 116</vt:lpstr>
      <vt:lpstr>Cuadro 117 y gráfico 117</vt:lpstr>
      <vt:lpstr>VI. Región Enriquillo</vt:lpstr>
      <vt:lpstr>Baoruco</vt:lpstr>
      <vt:lpstr>Cuadro 118 y Mapa 35</vt:lpstr>
      <vt:lpstr>Cuadro 119 y Gráfico 118</vt:lpstr>
      <vt:lpstr>Cuadro 120 y gráfico 119 y 120</vt:lpstr>
      <vt:lpstr>Cuadro 121 y gráfico 121</vt:lpstr>
      <vt:lpstr>Barahona</vt:lpstr>
      <vt:lpstr>Cuadro 122 y Mapa 36</vt:lpstr>
      <vt:lpstr>Cuadro 123 y gráfico 122</vt:lpstr>
      <vt:lpstr>Cuadro 124 y gráfico 123 y 124</vt:lpstr>
      <vt:lpstr>Cuadro 125 y gráfico 125</vt:lpstr>
      <vt:lpstr>Independencia</vt:lpstr>
      <vt:lpstr>Cuadro 126 y Mapa 37</vt:lpstr>
      <vt:lpstr>Cuadro 127 y gráfico 126</vt:lpstr>
      <vt:lpstr>Cuadro 128 y gráfico 127 y 128</vt:lpstr>
      <vt:lpstr>Cuadro 129 y gráfico 129</vt:lpstr>
      <vt:lpstr>Pedernales</vt:lpstr>
      <vt:lpstr>Cuadro 130 y Mapa 38</vt:lpstr>
      <vt:lpstr>Cuadro 131 y gráfico 130</vt:lpstr>
      <vt:lpstr>Cuadro 132 y gráfico 131 y 132</vt:lpstr>
      <vt:lpstr>Cuadro 133 y gráfico 133</vt:lpstr>
      <vt:lpstr>VII. El Valle</vt:lpstr>
      <vt:lpstr>Elías Piña</vt:lpstr>
      <vt:lpstr>Cuadro 134 y Mapa 39</vt:lpstr>
      <vt:lpstr>Cuadro 135 y gráfico 134</vt:lpstr>
      <vt:lpstr>Cuadro 136 y gráfico 135 y 136</vt:lpstr>
      <vt:lpstr>Cuadro 137 y gráfico 137</vt:lpstr>
      <vt:lpstr>San Juan</vt:lpstr>
      <vt:lpstr>Cuadro 138 y Mapa 40</vt:lpstr>
      <vt:lpstr>Cuadro 139 y gráfico 138</vt:lpstr>
      <vt:lpstr>Cuadro 140 y gráfico 139 y 140</vt:lpstr>
      <vt:lpstr>Cuadro 141 y gráfico 141</vt:lpstr>
      <vt:lpstr>VIII. Región Yuma</vt:lpstr>
      <vt:lpstr>El Seibo</vt:lpstr>
      <vt:lpstr>Cuadro 142 y Mapa 41</vt:lpstr>
      <vt:lpstr>Cuadro 143 y gráfico 142</vt:lpstr>
      <vt:lpstr>Cuadro 144 y gráfico 143 y 144</vt:lpstr>
      <vt:lpstr>Cuadro 145 y gráfico 145</vt:lpstr>
      <vt:lpstr>La Altagracia</vt:lpstr>
      <vt:lpstr>Cuadro 146 y Mapa 42</vt:lpstr>
      <vt:lpstr>Cuadro 147 y gráfico 146</vt:lpstr>
      <vt:lpstr>Cuadro 148 y gráfico 147 y 148</vt:lpstr>
      <vt:lpstr>Cuadro 149 y gráfico 149</vt:lpstr>
      <vt:lpstr>La Romana</vt:lpstr>
      <vt:lpstr>Cuadro 150 y Mapa 43</vt:lpstr>
      <vt:lpstr>Cuadro 151 y gráfico 150</vt:lpstr>
      <vt:lpstr>Cuadro 152  y gráfico 151 y 152</vt:lpstr>
      <vt:lpstr>Cuadro 153 y gráfico 153</vt:lpstr>
      <vt:lpstr>IX. Región Higuamo</vt:lpstr>
      <vt:lpstr>San Pedro de Macorís</vt:lpstr>
      <vt:lpstr>Cuadro 154 y Mapa 44</vt:lpstr>
      <vt:lpstr>Cuadro 155 y gráfico 154</vt:lpstr>
      <vt:lpstr>Cuadro 156 y gráfico 154 y 156</vt:lpstr>
      <vt:lpstr>Cuadro 157 y gráfico 157</vt:lpstr>
      <vt:lpstr>Monte Plata</vt:lpstr>
      <vt:lpstr>Cuadro 158 y Mapa 45 </vt:lpstr>
      <vt:lpstr>Cuadro 159 y Grafico 158</vt:lpstr>
      <vt:lpstr>Cuadro 160 y Gráfico 159 y 160</vt:lpstr>
      <vt:lpstr>Cuadro 161 y Gráfico 161</vt:lpstr>
      <vt:lpstr>Hato Mayor</vt:lpstr>
      <vt:lpstr>Cuadro 162 y Mapa 46</vt:lpstr>
      <vt:lpstr>Cuadro 163 y Gráfico 162</vt:lpstr>
      <vt:lpstr>Cuadro 164 y Gráfico 163 y 164</vt:lpstr>
      <vt:lpstr>Cuadro 165 y Gráfico 165</vt:lpstr>
      <vt:lpstr>X. Región Ozama o Metro</vt:lpstr>
      <vt:lpstr>Distrito Nacional</vt:lpstr>
      <vt:lpstr>Cuadro 166 y Mapa 47</vt:lpstr>
      <vt:lpstr>Cuadro 167 y 166</vt:lpstr>
      <vt:lpstr>Cuadro 168 y Gráfico 167</vt:lpstr>
      <vt:lpstr>Cuadro 169 y Gráfico 168</vt:lpstr>
      <vt:lpstr>Santo Domingo</vt:lpstr>
      <vt:lpstr>Cuadro 170 y Mapa 48</vt:lpstr>
      <vt:lpstr>Cuadro 171 y Gráfico 169</vt:lpstr>
      <vt:lpstr>Cuadro 172 y Gráfico 170 y 171</vt:lpstr>
      <vt:lpstr>Cuadro 173 y Gráfico 172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Cinthia.tavarez</dc:creator>
  <cp:lastModifiedBy>alan.alfonseca</cp:lastModifiedBy>
  <dcterms:created xsi:type="dcterms:W3CDTF">2016-07-29T14:36:02Z</dcterms:created>
  <dcterms:modified xsi:type="dcterms:W3CDTF">2016-10-14T18:16:49Z</dcterms:modified>
</cp:coreProperties>
</file>